
<file path=[Content_Types].xml><?xml version="1.0" encoding="utf-8"?>
<Types xmlns="http://schemas.openxmlformats.org/package/2006/content-types">
  <Default Extension="rels" ContentType="application/vnd.openxmlformats-package.relationships+xml"/>
  <Default Extension="tif" ContentType="image/ti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pierremellot/Cheeta holds Dropbox/CHEETA/Pricelists/CHEETA LISTS 2023/"/>
    </mc:Choice>
  </mc:AlternateContent>
  <xr:revisionPtr revIDLastSave="0" documentId="13_ncr:1_{772C62A3-54C3-BC42-B71D-6DDD742F809B}" xr6:coauthVersionLast="47" xr6:coauthVersionMax="47" xr10:uidLastSave="{00000000-0000-0000-0000-000000000000}"/>
  <bookViews>
    <workbookView xWindow="0" yWindow="500" windowWidth="27940" windowHeight="15760" xr2:uid="{00000000-000D-0000-FFFF-FFFF00000000}"/>
  </bookViews>
  <sheets>
    <sheet name="Cheeta Holds " sheetId="6" r:id="rId1"/>
    <sheet name="Fiberglass volumes" sheetId="3" r:id="rId2"/>
    <sheet name="Wooden volumes &amp; Wooden holds" sheetId="4" r:id="rId3"/>
    <sheet name="Summary of order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7" i="6" l="1"/>
  <c r="X379" i="6"/>
  <c r="X380" i="6"/>
  <c r="X381" i="6"/>
  <c r="X382" i="6"/>
  <c r="X383" i="6"/>
  <c r="X384" i="6"/>
  <c r="X385" i="6"/>
  <c r="X386" i="6"/>
  <c r="X387" i="6"/>
  <c r="S377" i="6"/>
  <c r="T377" i="6" s="1"/>
  <c r="S378" i="6"/>
  <c r="T378" i="6" s="1"/>
  <c r="S379" i="6"/>
  <c r="U379" i="6" s="1"/>
  <c r="T379" i="6"/>
  <c r="S380" i="6"/>
  <c r="T380" i="6"/>
  <c r="U380" i="6"/>
  <c r="S381" i="6"/>
  <c r="T381" i="6"/>
  <c r="U381" i="6"/>
  <c r="S382" i="6"/>
  <c r="T382" i="6" s="1"/>
  <c r="S383" i="6"/>
  <c r="U383" i="6" s="1"/>
  <c r="T383" i="6"/>
  <c r="S384" i="6"/>
  <c r="T384" i="6"/>
  <c r="U384" i="6"/>
  <c r="S385" i="6"/>
  <c r="T385" i="6" s="1"/>
  <c r="U385" i="6"/>
  <c r="S386" i="6"/>
  <c r="T386" i="6" s="1"/>
  <c r="U386" i="6"/>
  <c r="U378" i="6" l="1"/>
  <c r="X378" i="6"/>
  <c r="U377" i="6"/>
  <c r="U382" i="6"/>
  <c r="M57" i="4" l="1"/>
  <c r="N57" i="4" s="1"/>
  <c r="M58" i="4"/>
  <c r="N58" i="4"/>
  <c r="O58" i="4"/>
  <c r="M59" i="4"/>
  <c r="O59" i="4" s="1"/>
  <c r="M60" i="4"/>
  <c r="O60" i="4" s="1"/>
  <c r="N60" i="4"/>
  <c r="M61" i="4"/>
  <c r="N61" i="4"/>
  <c r="O61" i="4"/>
  <c r="M62" i="4"/>
  <c r="N62" i="4"/>
  <c r="O62" i="4"/>
  <c r="N59" i="4" l="1"/>
  <c r="O57" i="4"/>
  <c r="Q110" i="3"/>
  <c r="S110" i="3" s="1"/>
  <c r="Q164" i="3"/>
  <c r="S164" i="3" s="1"/>
  <c r="Q163" i="3"/>
  <c r="R163" i="3" s="1"/>
  <c r="Q162" i="3"/>
  <c r="S162" i="3" s="1"/>
  <c r="Q161" i="3"/>
  <c r="S161" i="3" s="1"/>
  <c r="Q160" i="3"/>
  <c r="S160" i="3" s="1"/>
  <c r="Q159" i="3"/>
  <c r="R159" i="3" s="1"/>
  <c r="Q158" i="3"/>
  <c r="R158" i="3" s="1"/>
  <c r="Q157" i="3"/>
  <c r="S157" i="3" s="1"/>
  <c r="Q156" i="3"/>
  <c r="S156" i="3" s="1"/>
  <c r="Q155" i="3"/>
  <c r="S155" i="3" s="1"/>
  <c r="S154" i="3"/>
  <c r="R154" i="3"/>
  <c r="Q154" i="3"/>
  <c r="Q153" i="3"/>
  <c r="S153" i="3" s="1"/>
  <c r="Q152" i="3"/>
  <c r="S152" i="3" s="1"/>
  <c r="Q151" i="3"/>
  <c r="R151" i="3" s="1"/>
  <c r="Q150" i="3"/>
  <c r="R150" i="3" s="1"/>
  <c r="Q149" i="3"/>
  <c r="S149" i="3" s="1"/>
  <c r="Q148" i="3"/>
  <c r="S148" i="3" s="1"/>
  <c r="Q147" i="3"/>
  <c r="S147" i="3" s="1"/>
  <c r="R146" i="3"/>
  <c r="Q146" i="3"/>
  <c r="S146" i="3" s="1"/>
  <c r="Q145" i="3"/>
  <c r="S145" i="3" s="1"/>
  <c r="Q144" i="3"/>
  <c r="S144" i="3" s="1"/>
  <c r="S143" i="3"/>
  <c r="Q143" i="3"/>
  <c r="R143" i="3" s="1"/>
  <c r="Q142" i="3"/>
  <c r="R142" i="3" s="1"/>
  <c r="Q141" i="3"/>
  <c r="S141" i="3" s="1"/>
  <c r="Q140" i="3"/>
  <c r="S140" i="3" s="1"/>
  <c r="Q139" i="3"/>
  <c r="R139" i="3" s="1"/>
  <c r="Q138" i="3"/>
  <c r="R138" i="3" s="1"/>
  <c r="Q137" i="3"/>
  <c r="S137" i="3" s="1"/>
  <c r="Q136" i="3"/>
  <c r="S136" i="3" s="1"/>
  <c r="Q135" i="3"/>
  <c r="R135" i="3" s="1"/>
  <c r="Q134" i="3"/>
  <c r="S134" i="3" s="1"/>
  <c r="Q133" i="3"/>
  <c r="S133" i="3" s="1"/>
  <c r="Q132" i="3"/>
  <c r="S132" i="3" s="1"/>
  <c r="Q131" i="3"/>
  <c r="R131" i="3" s="1"/>
  <c r="Q130" i="3"/>
  <c r="S130" i="3" s="1"/>
  <c r="Q129" i="3"/>
  <c r="S129" i="3" s="1"/>
  <c r="Q128" i="3"/>
  <c r="R128" i="3" s="1"/>
  <c r="Q127" i="3"/>
  <c r="R127" i="3" s="1"/>
  <c r="Q126" i="3"/>
  <c r="S126" i="3" s="1"/>
  <c r="Q125" i="3"/>
  <c r="R125" i="3" s="1"/>
  <c r="Q124" i="3"/>
  <c r="S124" i="3" s="1"/>
  <c r="Q123" i="3"/>
  <c r="S123" i="3" s="1"/>
  <c r="Q122" i="3"/>
  <c r="S122" i="3" s="1"/>
  <c r="Q121" i="3"/>
  <c r="S121" i="3" s="1"/>
  <c r="Q120" i="3"/>
  <c r="R120" i="3" s="1"/>
  <c r="Q119" i="3"/>
  <c r="R119" i="3" s="1"/>
  <c r="Q118" i="3"/>
  <c r="R118" i="3" s="1"/>
  <c r="Q117" i="3"/>
  <c r="S117" i="3" s="1"/>
  <c r="Q116" i="3"/>
  <c r="S116" i="3" s="1"/>
  <c r="Q115" i="3"/>
  <c r="S115" i="3" s="1"/>
  <c r="S114" i="3"/>
  <c r="R114" i="3"/>
  <c r="Q114" i="3"/>
  <c r="Q113" i="3"/>
  <c r="S113" i="3" s="1"/>
  <c r="Q112" i="3"/>
  <c r="S112" i="3" s="1"/>
  <c r="Q111" i="3"/>
  <c r="R111" i="3" s="1"/>
  <c r="T376" i="6"/>
  <c r="S376" i="6"/>
  <c r="X376" i="6" s="1"/>
  <c r="S375" i="6"/>
  <c r="X375" i="6" s="1"/>
  <c r="S374" i="6"/>
  <c r="X374" i="6" s="1"/>
  <c r="S373" i="6"/>
  <c r="T373" i="6" s="1"/>
  <c r="S372" i="6"/>
  <c r="X372" i="6" s="1"/>
  <c r="S371" i="6"/>
  <c r="T371" i="6" s="1"/>
  <c r="S370" i="6"/>
  <c r="X370" i="6" s="1"/>
  <c r="S369" i="6"/>
  <c r="T369" i="6" s="1"/>
  <c r="S368" i="6"/>
  <c r="X368" i="6" s="1"/>
  <c r="S367" i="6"/>
  <c r="T367" i="6" s="1"/>
  <c r="S366" i="6"/>
  <c r="X366" i="6" s="1"/>
  <c r="S365" i="6"/>
  <c r="X365" i="6" s="1"/>
  <c r="S364" i="6"/>
  <c r="T364" i="6" s="1"/>
  <c r="S363" i="6"/>
  <c r="S362" i="6"/>
  <c r="X362" i="6" s="1"/>
  <c r="S361" i="6"/>
  <c r="T361" i="6" s="1"/>
  <c r="S360" i="6"/>
  <c r="X360" i="6" s="1"/>
  <c r="S359" i="6"/>
  <c r="X359" i="6" s="1"/>
  <c r="S358" i="6"/>
  <c r="X358" i="6" s="1"/>
  <c r="S357" i="6"/>
  <c r="T357" i="6" s="1"/>
  <c r="S356" i="6"/>
  <c r="X356" i="6" s="1"/>
  <c r="S355" i="6"/>
  <c r="X355" i="6" s="1"/>
  <c r="S354" i="6"/>
  <c r="X354" i="6" s="1"/>
  <c r="S353" i="6"/>
  <c r="X353" i="6" s="1"/>
  <c r="S352" i="6"/>
  <c r="X352" i="6" s="1"/>
  <c r="S351" i="6"/>
  <c r="T351" i="6" s="1"/>
  <c r="S350" i="6"/>
  <c r="X350" i="6" s="1"/>
  <c r="S349" i="6"/>
  <c r="X349" i="6" s="1"/>
  <c r="S348" i="6"/>
  <c r="S347" i="6"/>
  <c r="X347" i="6" s="1"/>
  <c r="S346" i="6"/>
  <c r="X346" i="6" s="1"/>
  <c r="S345" i="6"/>
  <c r="S344" i="6"/>
  <c r="X344" i="6" s="1"/>
  <c r="S343" i="6"/>
  <c r="S342" i="6"/>
  <c r="X342" i="6" s="1"/>
  <c r="S341" i="6"/>
  <c r="T341" i="6" s="1"/>
  <c r="S340" i="6"/>
  <c r="X340" i="6" s="1"/>
  <c r="S339" i="6"/>
  <c r="T339" i="6" s="1"/>
  <c r="T360" i="6" l="1"/>
  <c r="T366" i="6"/>
  <c r="T372" i="6"/>
  <c r="T362" i="6"/>
  <c r="T356" i="6"/>
  <c r="T368" i="6"/>
  <c r="T374" i="6"/>
  <c r="T352" i="6"/>
  <c r="T358" i="6"/>
  <c r="T354" i="6"/>
  <c r="T370" i="6"/>
  <c r="S127" i="3"/>
  <c r="S138" i="3"/>
  <c r="R122" i="3"/>
  <c r="S151" i="3"/>
  <c r="R156" i="3"/>
  <c r="R162" i="3"/>
  <c r="S135" i="3"/>
  <c r="S111" i="3"/>
  <c r="R130" i="3"/>
  <c r="S119" i="3"/>
  <c r="S159" i="3"/>
  <c r="R110" i="3"/>
  <c r="R117" i="3"/>
  <c r="R152" i="3"/>
  <c r="S128" i="3"/>
  <c r="R141" i="3"/>
  <c r="R149" i="3"/>
  <c r="R157" i="3"/>
  <c r="R123" i="3"/>
  <c r="R155" i="3"/>
  <c r="S131" i="3"/>
  <c r="S163" i="3"/>
  <c r="S125" i="3"/>
  <c r="R136" i="3"/>
  <c r="R160" i="3"/>
  <c r="R115" i="3"/>
  <c r="S120" i="3"/>
  <c r="R147" i="3"/>
  <c r="R126" i="3"/>
  <c r="R134" i="3"/>
  <c r="S139" i="3"/>
  <c r="R113" i="3"/>
  <c r="S118" i="3"/>
  <c r="R121" i="3"/>
  <c r="R129" i="3"/>
  <c r="R137" i="3"/>
  <c r="S142" i="3"/>
  <c r="R145" i="3"/>
  <c r="S150" i="3"/>
  <c r="R153" i="3"/>
  <c r="S158" i="3"/>
  <c r="R161" i="3"/>
  <c r="R112" i="3"/>
  <c r="R144" i="3"/>
  <c r="R116" i="3"/>
  <c r="R148" i="3"/>
  <c r="R164" i="3"/>
  <c r="R133" i="3"/>
  <c r="R124" i="3"/>
  <c r="R132" i="3"/>
  <c r="R140" i="3"/>
  <c r="T345" i="6"/>
  <c r="T355" i="6"/>
  <c r="T359" i="6"/>
  <c r="T363" i="6"/>
  <c r="T375" i="6"/>
  <c r="U339" i="6"/>
  <c r="U341" i="6"/>
  <c r="U343" i="6"/>
  <c r="U345" i="6"/>
  <c r="U347" i="6"/>
  <c r="U349" i="6"/>
  <c r="U351" i="6"/>
  <c r="U353" i="6"/>
  <c r="U355" i="6"/>
  <c r="U357" i="6"/>
  <c r="U359" i="6"/>
  <c r="U361" i="6"/>
  <c r="U363" i="6"/>
  <c r="U365" i="6"/>
  <c r="U367" i="6"/>
  <c r="U369" i="6"/>
  <c r="U371" i="6"/>
  <c r="U373" i="6"/>
  <c r="U375" i="6"/>
  <c r="T347" i="6"/>
  <c r="T365" i="6"/>
  <c r="X357" i="6"/>
  <c r="X361" i="6"/>
  <c r="X367" i="6"/>
  <c r="X369" i="6"/>
  <c r="X371" i="6"/>
  <c r="X373" i="6"/>
  <c r="T343" i="6"/>
  <c r="T349" i="6"/>
  <c r="T353" i="6"/>
  <c r="X341" i="6"/>
  <c r="T342" i="6"/>
  <c r="T340" i="6"/>
  <c r="T346" i="6"/>
  <c r="T350" i="6"/>
  <c r="U340" i="6"/>
  <c r="U342" i="6"/>
  <c r="U344" i="6"/>
  <c r="U346" i="6"/>
  <c r="U348" i="6"/>
  <c r="U350" i="6"/>
  <c r="U352" i="6"/>
  <c r="U354" i="6"/>
  <c r="U356" i="6"/>
  <c r="U358" i="6"/>
  <c r="U360" i="6"/>
  <c r="U362" i="6"/>
  <c r="U364" i="6"/>
  <c r="U366" i="6"/>
  <c r="U368" i="6"/>
  <c r="U370" i="6"/>
  <c r="U372" i="6"/>
  <c r="U374" i="6"/>
  <c r="U376" i="6"/>
  <c r="T344" i="6"/>
  <c r="T348" i="6"/>
  <c r="K78" i="4" l="1"/>
  <c r="J78" i="4"/>
  <c r="I78" i="4"/>
  <c r="H78" i="4"/>
  <c r="G78" i="4"/>
  <c r="Q92" i="3"/>
  <c r="S92" i="3" s="1"/>
  <c r="Q109" i="3"/>
  <c r="R109" i="3" s="1"/>
  <c r="Q108" i="3"/>
  <c r="S108" i="3" s="1"/>
  <c r="Q107" i="3"/>
  <c r="S107" i="3" s="1"/>
  <c r="Q106" i="3"/>
  <c r="S106" i="3" s="1"/>
  <c r="Q105" i="3"/>
  <c r="R105" i="3" s="1"/>
  <c r="Q104" i="3"/>
  <c r="S104" i="3" s="1"/>
  <c r="Q103" i="3"/>
  <c r="S103" i="3" s="1"/>
  <c r="Q102" i="3"/>
  <c r="S102" i="3" s="1"/>
  <c r="P165" i="3"/>
  <c r="M165" i="3"/>
  <c r="L165" i="3"/>
  <c r="K165" i="3"/>
  <c r="J165" i="3"/>
  <c r="G165" i="3"/>
  <c r="F165" i="3"/>
  <c r="Q91" i="3"/>
  <c r="S91" i="3" s="1"/>
  <c r="D91" i="3"/>
  <c r="Q90" i="3"/>
  <c r="S90" i="3" s="1"/>
  <c r="D90" i="3"/>
  <c r="N165" i="3" s="1"/>
  <c r="Q89" i="3"/>
  <c r="S89" i="3" s="1"/>
  <c r="Q88" i="3"/>
  <c r="R88" i="3" s="1"/>
  <c r="Q87" i="3"/>
  <c r="R87" i="3" s="1"/>
  <c r="Q86" i="3"/>
  <c r="S86" i="3" s="1"/>
  <c r="Q85" i="3"/>
  <c r="S85" i="3" s="1"/>
  <c r="Q84" i="3"/>
  <c r="R84" i="3" s="1"/>
  <c r="Q83" i="3"/>
  <c r="S83" i="3" s="1"/>
  <c r="Q82" i="3"/>
  <c r="R82" i="3" s="1"/>
  <c r="Q81" i="3"/>
  <c r="S81" i="3" s="1"/>
  <c r="Q80" i="3"/>
  <c r="R80" i="3" s="1"/>
  <c r="Q79" i="3"/>
  <c r="S79" i="3" s="1"/>
  <c r="Q78" i="3"/>
  <c r="S78" i="3" s="1"/>
  <c r="Q77" i="3"/>
  <c r="S77" i="3" s="1"/>
  <c r="Q76" i="3"/>
  <c r="R76" i="3" s="1"/>
  <c r="Q75" i="3"/>
  <c r="S75" i="3" s="1"/>
  <c r="Q74" i="3"/>
  <c r="R74" i="3" s="1"/>
  <c r="Q73" i="3"/>
  <c r="S73" i="3" s="1"/>
  <c r="Q72" i="3"/>
  <c r="R72" i="3" s="1"/>
  <c r="M70" i="4"/>
  <c r="O70" i="4" s="1"/>
  <c r="M69" i="4"/>
  <c r="N69" i="4" s="1"/>
  <c r="M68" i="4"/>
  <c r="O68" i="4" s="1"/>
  <c r="M67" i="4"/>
  <c r="O67" i="4" s="1"/>
  <c r="M66" i="4"/>
  <c r="N66" i="4" s="1"/>
  <c r="M65" i="4"/>
  <c r="O65" i="4" s="1"/>
  <c r="M64" i="4"/>
  <c r="O64" i="4" s="1"/>
  <c r="M63" i="4"/>
  <c r="O63" i="4" s="1"/>
  <c r="M56" i="4"/>
  <c r="N56" i="4" s="1"/>
  <c r="M55" i="4"/>
  <c r="O55" i="4" s="1"/>
  <c r="M54" i="4"/>
  <c r="O54" i="4" s="1"/>
  <c r="M53" i="4"/>
  <c r="O53" i="4" s="1"/>
  <c r="S84" i="3" l="1"/>
  <c r="S87" i="3"/>
  <c r="R75" i="3"/>
  <c r="R104" i="3"/>
  <c r="R83" i="3"/>
  <c r="S109" i="3"/>
  <c r="S80" i="3"/>
  <c r="H165" i="3"/>
  <c r="I165" i="3"/>
  <c r="R108" i="3"/>
  <c r="S105" i="3"/>
  <c r="R92" i="3"/>
  <c r="R107" i="3"/>
  <c r="R103" i="3"/>
  <c r="R102" i="3"/>
  <c r="R106" i="3"/>
  <c r="S76" i="3"/>
  <c r="R79" i="3"/>
  <c r="S88" i="3"/>
  <c r="R86" i="3"/>
  <c r="R78" i="3"/>
  <c r="R73" i="3"/>
  <c r="S74" i="3"/>
  <c r="R77" i="3"/>
  <c r="R81" i="3"/>
  <c r="S82" i="3"/>
  <c r="R85" i="3"/>
  <c r="R89" i="3"/>
  <c r="R90" i="3"/>
  <c r="R91" i="3"/>
  <c r="N64" i="4"/>
  <c r="N55" i="4"/>
  <c r="O56" i="4"/>
  <c r="N65" i="4"/>
  <c r="O66" i="4"/>
  <c r="O69" i="4"/>
  <c r="N54" i="4"/>
  <c r="N68" i="4"/>
  <c r="N53" i="4"/>
  <c r="N63" i="4"/>
  <c r="N67" i="4"/>
  <c r="N70" i="4"/>
  <c r="M14" i="4"/>
  <c r="M13" i="4"/>
  <c r="N14" i="4" l="1"/>
  <c r="O13" i="4"/>
  <c r="O14" i="4" l="1"/>
  <c r="N13" i="4"/>
  <c r="S331" i="6"/>
  <c r="S330" i="6"/>
  <c r="S328" i="6"/>
  <c r="S327" i="6"/>
  <c r="S326" i="6"/>
  <c r="S325" i="6"/>
  <c r="S324" i="6"/>
  <c r="S322" i="6"/>
  <c r="S323" i="6"/>
  <c r="S329" i="6"/>
  <c r="S271" i="6"/>
  <c r="X271" i="6" s="1"/>
  <c r="S270" i="6"/>
  <c r="X270" i="6" s="1"/>
  <c r="S275" i="6"/>
  <c r="R424" i="6"/>
  <c r="Q424" i="6"/>
  <c r="P424" i="6"/>
  <c r="O424" i="6"/>
  <c r="N424" i="6"/>
  <c r="M424" i="6"/>
  <c r="L424" i="6"/>
  <c r="K424" i="6"/>
  <c r="J424" i="6"/>
  <c r="I424" i="6"/>
  <c r="H424" i="6"/>
  <c r="G424" i="6"/>
  <c r="F424" i="6"/>
  <c r="S423" i="6"/>
  <c r="S422" i="6"/>
  <c r="X422" i="6" s="1"/>
  <c r="S421" i="6"/>
  <c r="X421" i="6" s="1"/>
  <c r="S420" i="6"/>
  <c r="X420" i="6" s="1"/>
  <c r="S419" i="6"/>
  <c r="X419" i="6" s="1"/>
  <c r="S418" i="6"/>
  <c r="X418" i="6" s="1"/>
  <c r="S417" i="6"/>
  <c r="X417" i="6" s="1"/>
  <c r="S416" i="6"/>
  <c r="X416" i="6" s="1"/>
  <c r="S415" i="6"/>
  <c r="X415" i="6" s="1"/>
  <c r="S414" i="6"/>
  <c r="X414" i="6" s="1"/>
  <c r="S413" i="6"/>
  <c r="X413" i="6" s="1"/>
  <c r="S412" i="6"/>
  <c r="X412" i="6" s="1"/>
  <c r="S411" i="6"/>
  <c r="X411" i="6" s="1"/>
  <c r="S410" i="6"/>
  <c r="X410" i="6" s="1"/>
  <c r="S409" i="6"/>
  <c r="X409" i="6" s="1"/>
  <c r="S408" i="6"/>
  <c r="X408" i="6" s="1"/>
  <c r="S407" i="6"/>
  <c r="X407" i="6" s="1"/>
  <c r="S406" i="6"/>
  <c r="X406" i="6" s="1"/>
  <c r="S405" i="6"/>
  <c r="X405" i="6" s="1"/>
  <c r="S404" i="6"/>
  <c r="X404" i="6" s="1"/>
  <c r="S403" i="6"/>
  <c r="X403" i="6" s="1"/>
  <c r="S402" i="6"/>
  <c r="X402" i="6" s="1"/>
  <c r="S401" i="6"/>
  <c r="X401" i="6" s="1"/>
  <c r="S400" i="6"/>
  <c r="X400" i="6" s="1"/>
  <c r="S399" i="6"/>
  <c r="X399" i="6" s="1"/>
  <c r="S398" i="6"/>
  <c r="X398" i="6" s="1"/>
  <c r="S397" i="6"/>
  <c r="X397" i="6" s="1"/>
  <c r="S396" i="6"/>
  <c r="X396" i="6" s="1"/>
  <c r="S395" i="6"/>
  <c r="X395" i="6" s="1"/>
  <c r="S394" i="6"/>
  <c r="X394" i="6" s="1"/>
  <c r="S393" i="6"/>
  <c r="X393" i="6" s="1"/>
  <c r="S392" i="6"/>
  <c r="X392" i="6" s="1"/>
  <c r="S391" i="6"/>
  <c r="X391" i="6" s="1"/>
  <c r="S390" i="6"/>
  <c r="X390" i="6" s="1"/>
  <c r="S389" i="6"/>
  <c r="X389" i="6" s="1"/>
  <c r="S388" i="6"/>
  <c r="X388" i="6" s="1"/>
  <c r="S387" i="6"/>
  <c r="S338" i="6"/>
  <c r="S337" i="6"/>
  <c r="S336" i="6"/>
  <c r="S335" i="6"/>
  <c r="X335" i="6" s="1"/>
  <c r="S334" i="6"/>
  <c r="S333" i="6"/>
  <c r="S332" i="6"/>
  <c r="S321" i="6"/>
  <c r="X321" i="6" s="1"/>
  <c r="S320" i="6"/>
  <c r="S319" i="6"/>
  <c r="S318" i="6"/>
  <c r="S317" i="6"/>
  <c r="X317" i="6" s="1"/>
  <c r="S316" i="6"/>
  <c r="S315" i="6"/>
  <c r="S314" i="6"/>
  <c r="S313" i="6"/>
  <c r="X313" i="6" s="1"/>
  <c r="S312" i="6"/>
  <c r="S311" i="6"/>
  <c r="S310" i="6"/>
  <c r="S309" i="6"/>
  <c r="X309" i="6" s="1"/>
  <c r="S308" i="6"/>
  <c r="X308" i="6" s="1"/>
  <c r="S307" i="6"/>
  <c r="X307" i="6" s="1"/>
  <c r="S306" i="6"/>
  <c r="X306" i="6" s="1"/>
  <c r="S305" i="6"/>
  <c r="X305" i="6" s="1"/>
  <c r="S304" i="6"/>
  <c r="S303" i="6"/>
  <c r="S302" i="6"/>
  <c r="X302" i="6" s="1"/>
  <c r="S301" i="6"/>
  <c r="X301" i="6" s="1"/>
  <c r="S300" i="6"/>
  <c r="S299" i="6"/>
  <c r="S298" i="6"/>
  <c r="X298" i="6" s="1"/>
  <c r="S297" i="6"/>
  <c r="X297" i="6" s="1"/>
  <c r="S296" i="6"/>
  <c r="S295" i="6"/>
  <c r="S294" i="6"/>
  <c r="X294" i="6" s="1"/>
  <c r="S293" i="6"/>
  <c r="X293" i="6" s="1"/>
  <c r="S292" i="6"/>
  <c r="S291" i="6"/>
  <c r="S290" i="6"/>
  <c r="X290" i="6" s="1"/>
  <c r="S289" i="6"/>
  <c r="X289" i="6" s="1"/>
  <c r="S288" i="6"/>
  <c r="X288" i="6" s="1"/>
  <c r="S287" i="6"/>
  <c r="X287" i="6" s="1"/>
  <c r="S286" i="6"/>
  <c r="X286" i="6" s="1"/>
  <c r="S285" i="6"/>
  <c r="X285" i="6" s="1"/>
  <c r="S284" i="6"/>
  <c r="X284" i="6" s="1"/>
  <c r="S283" i="6"/>
  <c r="X283" i="6" s="1"/>
  <c r="S282" i="6"/>
  <c r="S281" i="6"/>
  <c r="S280" i="6"/>
  <c r="X280" i="6" s="1"/>
  <c r="S279" i="6"/>
  <c r="X279" i="6" s="1"/>
  <c r="S278" i="6"/>
  <c r="S277" i="6"/>
  <c r="S276" i="6"/>
  <c r="X276" i="6" s="1"/>
  <c r="S274" i="6"/>
  <c r="X274" i="6" s="1"/>
  <c r="S273" i="6"/>
  <c r="S272" i="6"/>
  <c r="S269" i="6"/>
  <c r="X269" i="6" s="1"/>
  <c r="S268" i="6"/>
  <c r="X268" i="6" s="1"/>
  <c r="S267" i="6"/>
  <c r="X267" i="6" s="1"/>
  <c r="S266" i="6"/>
  <c r="X266" i="6" s="1"/>
  <c r="S265" i="6"/>
  <c r="X265" i="6" s="1"/>
  <c r="S264" i="6"/>
  <c r="X264" i="6" s="1"/>
  <c r="S263" i="6"/>
  <c r="X263" i="6" s="1"/>
  <c r="S262" i="6"/>
  <c r="X262" i="6" s="1"/>
  <c r="S261" i="6"/>
  <c r="X261" i="6" s="1"/>
  <c r="S260" i="6"/>
  <c r="X260" i="6" s="1"/>
  <c r="S259" i="6"/>
  <c r="X259" i="6" s="1"/>
  <c r="S258" i="6"/>
  <c r="X258" i="6" s="1"/>
  <c r="S257" i="6"/>
  <c r="X257" i="6" s="1"/>
  <c r="S256" i="6"/>
  <c r="X256" i="6" s="1"/>
  <c r="S255" i="6"/>
  <c r="X255" i="6" s="1"/>
  <c r="S254" i="6"/>
  <c r="X254" i="6" s="1"/>
  <c r="S253" i="6"/>
  <c r="X253" i="6" s="1"/>
  <c r="S252" i="6"/>
  <c r="X252" i="6" s="1"/>
  <c r="S251" i="6"/>
  <c r="X251" i="6" s="1"/>
  <c r="S250" i="6"/>
  <c r="X250" i="6" s="1"/>
  <c r="S249" i="6"/>
  <c r="X249" i="6" s="1"/>
  <c r="S248" i="6"/>
  <c r="X248" i="6" s="1"/>
  <c r="S247" i="6"/>
  <c r="X247" i="6" s="1"/>
  <c r="S246" i="6"/>
  <c r="X246" i="6" s="1"/>
  <c r="S245" i="6"/>
  <c r="X245" i="6" s="1"/>
  <c r="S244" i="6"/>
  <c r="X244" i="6" s="1"/>
  <c r="S243" i="6"/>
  <c r="X243" i="6" s="1"/>
  <c r="S242" i="6"/>
  <c r="X242" i="6" s="1"/>
  <c r="S241" i="6"/>
  <c r="X241" i="6" s="1"/>
  <c r="S240" i="6"/>
  <c r="S239" i="6"/>
  <c r="X239" i="6" s="1"/>
  <c r="S238" i="6"/>
  <c r="X238" i="6" s="1"/>
  <c r="S237" i="6"/>
  <c r="X237" i="6" s="1"/>
  <c r="S236" i="6"/>
  <c r="X236" i="6" s="1"/>
  <c r="S235" i="6"/>
  <c r="S234" i="6"/>
  <c r="X234" i="6" s="1"/>
  <c r="S233" i="6"/>
  <c r="X233" i="6" s="1"/>
  <c r="S232" i="6"/>
  <c r="S231" i="6"/>
  <c r="X231" i="6" s="1"/>
  <c r="S230" i="6"/>
  <c r="X230" i="6" s="1"/>
  <c r="S229" i="6"/>
  <c r="X229" i="6" s="1"/>
  <c r="S228" i="6"/>
  <c r="X228" i="6" s="1"/>
  <c r="S227" i="6"/>
  <c r="S226" i="6"/>
  <c r="S225" i="6"/>
  <c r="X225" i="6" s="1"/>
  <c r="S224" i="6"/>
  <c r="X224" i="6" s="1"/>
  <c r="S223" i="6"/>
  <c r="S222" i="6"/>
  <c r="S221" i="6"/>
  <c r="X221" i="6" s="1"/>
  <c r="S220" i="6"/>
  <c r="X220" i="6" s="1"/>
  <c r="S219" i="6"/>
  <c r="X219" i="6" s="1"/>
  <c r="S218" i="6"/>
  <c r="X218" i="6" s="1"/>
  <c r="S217" i="6"/>
  <c r="X217" i="6" s="1"/>
  <c r="S216" i="6"/>
  <c r="X216" i="6" s="1"/>
  <c r="S215" i="6"/>
  <c r="X215" i="6" s="1"/>
  <c r="S214" i="6"/>
  <c r="X214" i="6" s="1"/>
  <c r="S213" i="6"/>
  <c r="X213" i="6" s="1"/>
  <c r="S212" i="6"/>
  <c r="X212" i="6" s="1"/>
  <c r="S211" i="6"/>
  <c r="X211" i="6" s="1"/>
  <c r="S210" i="6"/>
  <c r="X210" i="6" s="1"/>
  <c r="S209" i="6"/>
  <c r="X209" i="6" s="1"/>
  <c r="S208" i="6"/>
  <c r="X208" i="6" s="1"/>
  <c r="S207" i="6"/>
  <c r="X207" i="6" s="1"/>
  <c r="S206" i="6"/>
  <c r="X206" i="6" s="1"/>
  <c r="S205" i="6"/>
  <c r="X205" i="6" s="1"/>
  <c r="S204" i="6"/>
  <c r="X204" i="6" s="1"/>
  <c r="S203" i="6"/>
  <c r="X203" i="6" s="1"/>
  <c r="S202" i="6"/>
  <c r="X202" i="6" s="1"/>
  <c r="S201" i="6"/>
  <c r="X201" i="6" s="1"/>
  <c r="S200" i="6"/>
  <c r="X200" i="6" s="1"/>
  <c r="S199" i="6"/>
  <c r="S198" i="6"/>
  <c r="X198" i="6" s="1"/>
  <c r="S197" i="6"/>
  <c r="X197" i="6" s="1"/>
  <c r="S196" i="6"/>
  <c r="S195" i="6"/>
  <c r="S194" i="6"/>
  <c r="S193" i="6"/>
  <c r="X193" i="6" s="1"/>
  <c r="S192" i="6"/>
  <c r="S191" i="6"/>
  <c r="S190" i="6"/>
  <c r="S189" i="6"/>
  <c r="X189" i="6" s="1"/>
  <c r="S188" i="6"/>
  <c r="S187" i="6"/>
  <c r="S186" i="6"/>
  <c r="S185" i="6"/>
  <c r="X185" i="6" s="1"/>
  <c r="S184" i="6"/>
  <c r="S183" i="6"/>
  <c r="S182" i="6"/>
  <c r="X182" i="6" s="1"/>
  <c r="S181" i="6"/>
  <c r="S180" i="6"/>
  <c r="S179" i="6"/>
  <c r="X179" i="6" s="1"/>
  <c r="S178" i="6"/>
  <c r="X178" i="6" s="1"/>
  <c r="S177" i="6"/>
  <c r="S176" i="6"/>
  <c r="X176" i="6" s="1"/>
  <c r="S175" i="6"/>
  <c r="S174" i="6"/>
  <c r="X174" i="6" s="1"/>
  <c r="S173" i="6"/>
  <c r="S172" i="6"/>
  <c r="S171" i="6"/>
  <c r="S170" i="6"/>
  <c r="X170" i="6" s="1"/>
  <c r="S169" i="6"/>
  <c r="S168" i="6"/>
  <c r="S167" i="6"/>
  <c r="S166" i="6"/>
  <c r="X166" i="6" s="1"/>
  <c r="S165" i="6"/>
  <c r="S164" i="6"/>
  <c r="S163" i="6"/>
  <c r="X163" i="6" s="1"/>
  <c r="S162" i="6"/>
  <c r="X162" i="6" s="1"/>
  <c r="S161" i="6"/>
  <c r="S160" i="6"/>
  <c r="X160" i="6" s="1"/>
  <c r="S159" i="6"/>
  <c r="S158" i="6"/>
  <c r="X158" i="6" s="1"/>
  <c r="S157" i="6"/>
  <c r="S156" i="6"/>
  <c r="S155" i="6"/>
  <c r="S154" i="6"/>
  <c r="X154" i="6" s="1"/>
  <c r="S153" i="6"/>
  <c r="S152" i="6"/>
  <c r="S151" i="6"/>
  <c r="S150" i="6"/>
  <c r="X150" i="6" s="1"/>
  <c r="S149" i="6"/>
  <c r="S148" i="6"/>
  <c r="S147" i="6"/>
  <c r="X147" i="6" s="1"/>
  <c r="S146" i="6"/>
  <c r="X146" i="6" s="1"/>
  <c r="S145" i="6"/>
  <c r="S144" i="6"/>
  <c r="X144" i="6" s="1"/>
  <c r="S143" i="6"/>
  <c r="S142" i="6"/>
  <c r="X142" i="6" s="1"/>
  <c r="S141" i="6"/>
  <c r="S140" i="6"/>
  <c r="S139" i="6"/>
  <c r="S138" i="6"/>
  <c r="X138" i="6" s="1"/>
  <c r="S137" i="6"/>
  <c r="S136" i="6"/>
  <c r="S135" i="6"/>
  <c r="S134" i="6"/>
  <c r="X134" i="6" s="1"/>
  <c r="S133" i="6"/>
  <c r="S132" i="6"/>
  <c r="S131" i="6"/>
  <c r="X131" i="6" s="1"/>
  <c r="S130" i="6"/>
  <c r="S129" i="6"/>
  <c r="X129" i="6" s="1"/>
  <c r="S128" i="6"/>
  <c r="S127" i="6"/>
  <c r="X127" i="6" s="1"/>
  <c r="S126" i="6"/>
  <c r="S125" i="6"/>
  <c r="X125" i="6" s="1"/>
  <c r="S124" i="6"/>
  <c r="S123" i="6"/>
  <c r="X123" i="6" s="1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X98" i="6" s="1"/>
  <c r="S97" i="6"/>
  <c r="X97" i="6" s="1"/>
  <c r="S96" i="6"/>
  <c r="X96" i="6" s="1"/>
  <c r="S95" i="6"/>
  <c r="X95" i="6" s="1"/>
  <c r="S94" i="6"/>
  <c r="X94" i="6" s="1"/>
  <c r="S93" i="6"/>
  <c r="X93" i="6" s="1"/>
  <c r="S92" i="6"/>
  <c r="X92" i="6" s="1"/>
  <c r="S91" i="6"/>
  <c r="X91" i="6" s="1"/>
  <c r="S90" i="6"/>
  <c r="X90" i="6" s="1"/>
  <c r="S89" i="6"/>
  <c r="X89" i="6" s="1"/>
  <c r="S88" i="6"/>
  <c r="X88" i="6" s="1"/>
  <c r="S87" i="6"/>
  <c r="X87" i="6" s="1"/>
  <c r="S86" i="6"/>
  <c r="X86" i="6" s="1"/>
  <c r="S85" i="6"/>
  <c r="X85" i="6" s="1"/>
  <c r="S84" i="6"/>
  <c r="X84" i="6" s="1"/>
  <c r="S83" i="6"/>
  <c r="X83" i="6" s="1"/>
  <c r="S82" i="6"/>
  <c r="X82" i="6" s="1"/>
  <c r="S81" i="6"/>
  <c r="X81" i="6" s="1"/>
  <c r="S80" i="6"/>
  <c r="X80" i="6" s="1"/>
  <c r="S79" i="6"/>
  <c r="X79" i="6" s="1"/>
  <c r="S78" i="6"/>
  <c r="X78" i="6" s="1"/>
  <c r="S77" i="6"/>
  <c r="X77" i="6" s="1"/>
  <c r="S76" i="6"/>
  <c r="X76" i="6" s="1"/>
  <c r="S75" i="6"/>
  <c r="X75" i="6" s="1"/>
  <c r="S74" i="6"/>
  <c r="X74" i="6" s="1"/>
  <c r="S73" i="6"/>
  <c r="X73" i="6" s="1"/>
  <c r="S72" i="6"/>
  <c r="X72" i="6" s="1"/>
  <c r="S71" i="6"/>
  <c r="X71" i="6" s="1"/>
  <c r="S70" i="6"/>
  <c r="X70" i="6" s="1"/>
  <c r="S69" i="6"/>
  <c r="X69" i="6" s="1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X6" i="6" s="1"/>
  <c r="U56" i="6" l="1"/>
  <c r="X56" i="6"/>
  <c r="T164" i="6"/>
  <c r="X164" i="6"/>
  <c r="T117" i="6"/>
  <c r="X117" i="6"/>
  <c r="T322" i="6"/>
  <c r="X322" i="6"/>
  <c r="T116" i="6"/>
  <c r="X116" i="6"/>
  <c r="U333" i="6"/>
  <c r="X333" i="6"/>
  <c r="U324" i="6"/>
  <c r="X324" i="6"/>
  <c r="U44" i="6"/>
  <c r="X44" i="6"/>
  <c r="T140" i="6"/>
  <c r="X140" i="6"/>
  <c r="U21" i="6"/>
  <c r="X21" i="6"/>
  <c r="T165" i="6"/>
  <c r="X165" i="6"/>
  <c r="T312" i="6"/>
  <c r="X312" i="6"/>
  <c r="U58" i="6"/>
  <c r="X58" i="6"/>
  <c r="U325" i="6"/>
  <c r="X325" i="6"/>
  <c r="T141" i="6"/>
  <c r="X141" i="6"/>
  <c r="U190" i="6"/>
  <c r="X190" i="6"/>
  <c r="U47" i="6"/>
  <c r="X47" i="6"/>
  <c r="U24" i="6"/>
  <c r="X24" i="6"/>
  <c r="T326" i="6"/>
  <c r="X326" i="6"/>
  <c r="T104" i="6"/>
  <c r="X104" i="6"/>
  <c r="U311" i="6"/>
  <c r="X311" i="6"/>
  <c r="T105" i="6"/>
  <c r="X105" i="6"/>
  <c r="U11" i="6"/>
  <c r="X11" i="6"/>
  <c r="T119" i="6"/>
  <c r="X119" i="6"/>
  <c r="U326" i="6"/>
  <c r="U32" i="6"/>
  <c r="X32" i="6"/>
  <c r="U323" i="6"/>
  <c r="X323" i="6"/>
  <c r="U46" i="6"/>
  <c r="X46" i="6"/>
  <c r="T327" i="6"/>
  <c r="X327" i="6"/>
  <c r="T188" i="6"/>
  <c r="X188" i="6"/>
  <c r="U33" i="6"/>
  <c r="X33" i="6"/>
  <c r="T118" i="6"/>
  <c r="X118" i="6"/>
  <c r="U23" i="6"/>
  <c r="X23" i="6"/>
  <c r="T107" i="6"/>
  <c r="X107" i="6"/>
  <c r="T278" i="6"/>
  <c r="X278" i="6"/>
  <c r="U336" i="6"/>
  <c r="X336" i="6"/>
  <c r="U291" i="6"/>
  <c r="X291" i="6"/>
  <c r="U337" i="6"/>
  <c r="X337" i="6"/>
  <c r="U37" i="6"/>
  <c r="X37" i="6"/>
  <c r="T109" i="6"/>
  <c r="X109" i="6"/>
  <c r="T281" i="6"/>
  <c r="X281" i="6"/>
  <c r="U15" i="6"/>
  <c r="X15" i="6"/>
  <c r="U51" i="6"/>
  <c r="X51" i="6"/>
  <c r="T99" i="6"/>
  <c r="X99" i="6"/>
  <c r="U135" i="6"/>
  <c r="X135" i="6"/>
  <c r="T195" i="6"/>
  <c r="X195" i="6"/>
  <c r="U318" i="6"/>
  <c r="X318" i="6"/>
  <c r="U328" i="6"/>
  <c r="X328" i="6"/>
  <c r="U299" i="6"/>
  <c r="X299" i="6"/>
  <c r="T334" i="6"/>
  <c r="X334" i="6"/>
  <c r="U22" i="6"/>
  <c r="X22" i="6"/>
  <c r="U130" i="6"/>
  <c r="X130" i="6"/>
  <c r="T226" i="6"/>
  <c r="X226" i="6"/>
  <c r="T191" i="6"/>
  <c r="X191" i="6"/>
  <c r="U314" i="6"/>
  <c r="X314" i="6"/>
  <c r="U36" i="6"/>
  <c r="X36" i="6"/>
  <c r="T120" i="6"/>
  <c r="X120" i="6"/>
  <c r="U49" i="6"/>
  <c r="X49" i="6"/>
  <c r="T121" i="6"/>
  <c r="X121" i="6"/>
  <c r="T169" i="6"/>
  <c r="X169" i="6"/>
  <c r="T316" i="6"/>
  <c r="X316" i="6"/>
  <c r="U14" i="6"/>
  <c r="X14" i="6"/>
  <c r="U62" i="6"/>
  <c r="X62" i="6"/>
  <c r="U194" i="6"/>
  <c r="X194" i="6"/>
  <c r="U27" i="6"/>
  <c r="X27" i="6"/>
  <c r="U63" i="6"/>
  <c r="X63" i="6"/>
  <c r="T111" i="6"/>
  <c r="X111" i="6"/>
  <c r="T159" i="6"/>
  <c r="X159" i="6"/>
  <c r="U16" i="6"/>
  <c r="X16" i="6"/>
  <c r="T112" i="6"/>
  <c r="X112" i="6"/>
  <c r="U68" i="6"/>
  <c r="X68" i="6"/>
  <c r="T128" i="6"/>
  <c r="X128" i="6"/>
  <c r="U9" i="6"/>
  <c r="X9" i="6"/>
  <c r="T153" i="6"/>
  <c r="X153" i="6"/>
  <c r="U10" i="6"/>
  <c r="X10" i="6"/>
  <c r="T106" i="6"/>
  <c r="X106" i="6"/>
  <c r="U277" i="6"/>
  <c r="X277" i="6"/>
  <c r="U35" i="6"/>
  <c r="X35" i="6"/>
  <c r="U167" i="6"/>
  <c r="X167" i="6"/>
  <c r="U227" i="6"/>
  <c r="X227" i="6"/>
  <c r="U12" i="6"/>
  <c r="X12" i="6"/>
  <c r="T156" i="6"/>
  <c r="X156" i="6"/>
  <c r="T168" i="6"/>
  <c r="X168" i="6"/>
  <c r="U303" i="6"/>
  <c r="X303" i="6"/>
  <c r="U25" i="6"/>
  <c r="X25" i="6"/>
  <c r="U61" i="6"/>
  <c r="X61" i="6"/>
  <c r="T145" i="6"/>
  <c r="X145" i="6"/>
  <c r="T181" i="6"/>
  <c r="X181" i="6"/>
  <c r="T304" i="6"/>
  <c r="X304" i="6"/>
  <c r="U26" i="6"/>
  <c r="X26" i="6"/>
  <c r="U38" i="6"/>
  <c r="X38" i="6"/>
  <c r="U122" i="6"/>
  <c r="X122" i="6"/>
  <c r="U39" i="6"/>
  <c r="X39" i="6"/>
  <c r="T171" i="6"/>
  <c r="X171" i="6"/>
  <c r="U183" i="6"/>
  <c r="X183" i="6"/>
  <c r="T282" i="6"/>
  <c r="X282" i="6"/>
  <c r="U28" i="6"/>
  <c r="X28" i="6"/>
  <c r="U40" i="6"/>
  <c r="X40" i="6"/>
  <c r="U52" i="6"/>
  <c r="X52" i="6"/>
  <c r="U64" i="6"/>
  <c r="X64" i="6"/>
  <c r="T100" i="6"/>
  <c r="X100" i="6"/>
  <c r="T124" i="6"/>
  <c r="X124" i="6"/>
  <c r="T136" i="6"/>
  <c r="X136" i="6"/>
  <c r="T148" i="6"/>
  <c r="X148" i="6"/>
  <c r="T172" i="6"/>
  <c r="X172" i="6"/>
  <c r="T184" i="6"/>
  <c r="X184" i="6"/>
  <c r="T196" i="6"/>
  <c r="X196" i="6"/>
  <c r="T232" i="6"/>
  <c r="X232" i="6"/>
  <c r="T295" i="6"/>
  <c r="X295" i="6"/>
  <c r="U319" i="6"/>
  <c r="X319" i="6"/>
  <c r="U17" i="6"/>
  <c r="X17" i="6"/>
  <c r="U29" i="6"/>
  <c r="X29" i="6"/>
  <c r="U41" i="6"/>
  <c r="X41" i="6"/>
  <c r="U53" i="6"/>
  <c r="X53" i="6"/>
  <c r="U65" i="6"/>
  <c r="X65" i="6"/>
  <c r="T101" i="6"/>
  <c r="X101" i="6"/>
  <c r="T113" i="6"/>
  <c r="X113" i="6"/>
  <c r="T137" i="6"/>
  <c r="X137" i="6"/>
  <c r="T149" i="6"/>
  <c r="X149" i="6"/>
  <c r="T161" i="6"/>
  <c r="X161" i="6"/>
  <c r="T173" i="6"/>
  <c r="X173" i="6"/>
  <c r="T296" i="6"/>
  <c r="X296" i="6"/>
  <c r="T320" i="6"/>
  <c r="X320" i="6"/>
  <c r="U331" i="6"/>
  <c r="X331" i="6"/>
  <c r="U20" i="6"/>
  <c r="X20" i="6"/>
  <c r="T152" i="6"/>
  <c r="X152" i="6"/>
  <c r="U57" i="6"/>
  <c r="X57" i="6"/>
  <c r="T177" i="6"/>
  <c r="X177" i="6"/>
  <c r="U59" i="6"/>
  <c r="X59" i="6"/>
  <c r="T143" i="6"/>
  <c r="X143" i="6"/>
  <c r="U48" i="6"/>
  <c r="X48" i="6"/>
  <c r="T108" i="6"/>
  <c r="X108" i="6"/>
  <c r="T180" i="6"/>
  <c r="X180" i="6"/>
  <c r="T240" i="6"/>
  <c r="X240" i="6"/>
  <c r="T315" i="6"/>
  <c r="X315" i="6"/>
  <c r="U13" i="6"/>
  <c r="X13" i="6"/>
  <c r="T157" i="6"/>
  <c r="X157" i="6"/>
  <c r="T292" i="6"/>
  <c r="X292" i="6"/>
  <c r="T338" i="6"/>
  <c r="X338" i="6"/>
  <c r="U18" i="6"/>
  <c r="X18" i="6"/>
  <c r="U30" i="6"/>
  <c r="X30" i="6"/>
  <c r="U42" i="6"/>
  <c r="X42" i="6"/>
  <c r="U54" i="6"/>
  <c r="X54" i="6"/>
  <c r="U66" i="6"/>
  <c r="X66" i="6"/>
  <c r="T102" i="6"/>
  <c r="X102" i="6"/>
  <c r="T114" i="6"/>
  <c r="X114" i="6"/>
  <c r="U126" i="6"/>
  <c r="X126" i="6"/>
  <c r="U186" i="6"/>
  <c r="X186" i="6"/>
  <c r="T222" i="6"/>
  <c r="X222" i="6"/>
  <c r="U272" i="6"/>
  <c r="X272" i="6"/>
  <c r="U8" i="6"/>
  <c r="X8" i="6"/>
  <c r="U45" i="6"/>
  <c r="X45" i="6"/>
  <c r="T300" i="6"/>
  <c r="X300" i="6"/>
  <c r="U34" i="6"/>
  <c r="X34" i="6"/>
  <c r="T155" i="6"/>
  <c r="X155" i="6"/>
  <c r="U60" i="6"/>
  <c r="X60" i="6"/>
  <c r="T132" i="6"/>
  <c r="X132" i="6"/>
  <c r="T192" i="6"/>
  <c r="X192" i="6"/>
  <c r="T133" i="6"/>
  <c r="X133" i="6"/>
  <c r="U50" i="6"/>
  <c r="X50" i="6"/>
  <c r="T110" i="6"/>
  <c r="X110" i="6"/>
  <c r="U7" i="6"/>
  <c r="X7" i="6"/>
  <c r="U19" i="6"/>
  <c r="X19" i="6"/>
  <c r="U31" i="6"/>
  <c r="X31" i="6"/>
  <c r="U43" i="6"/>
  <c r="X43" i="6"/>
  <c r="U55" i="6"/>
  <c r="X55" i="6"/>
  <c r="U67" i="6"/>
  <c r="X67" i="6"/>
  <c r="T103" i="6"/>
  <c r="X103" i="6"/>
  <c r="T115" i="6"/>
  <c r="X115" i="6"/>
  <c r="T139" i="6"/>
  <c r="X139" i="6"/>
  <c r="U151" i="6"/>
  <c r="X151" i="6"/>
  <c r="T175" i="6"/>
  <c r="X175" i="6"/>
  <c r="T187" i="6"/>
  <c r="X187" i="6"/>
  <c r="T199" i="6"/>
  <c r="X199" i="6"/>
  <c r="T223" i="6"/>
  <c r="X223" i="6"/>
  <c r="U235" i="6"/>
  <c r="X235" i="6"/>
  <c r="T273" i="6"/>
  <c r="X273" i="6"/>
  <c r="U310" i="6"/>
  <c r="X310" i="6"/>
  <c r="U332" i="6"/>
  <c r="X332" i="6"/>
  <c r="U329" i="6"/>
  <c r="X329" i="6"/>
  <c r="T275" i="6"/>
  <c r="X275" i="6"/>
  <c r="T330" i="6"/>
  <c r="X330" i="6"/>
  <c r="T331" i="6"/>
  <c r="U327" i="6"/>
  <c r="U330" i="6"/>
  <c r="T325" i="6"/>
  <c r="T324" i="6"/>
  <c r="T328" i="6"/>
  <c r="U322" i="6"/>
  <c r="T329" i="6"/>
  <c r="T323" i="6"/>
  <c r="T214" i="6"/>
  <c r="U295" i="6"/>
  <c r="U315" i="6"/>
  <c r="T255" i="6"/>
  <c r="U72" i="6"/>
  <c r="T89" i="6"/>
  <c r="T207" i="6"/>
  <c r="T220" i="6"/>
  <c r="T238" i="6"/>
  <c r="T263" i="6"/>
  <c r="T286" i="6"/>
  <c r="T303" i="6"/>
  <c r="U76" i="6"/>
  <c r="U171" i="6"/>
  <c r="T210" i="6"/>
  <c r="T213" i="6"/>
  <c r="U273" i="6"/>
  <c r="T277" i="6"/>
  <c r="U334" i="6"/>
  <c r="U84" i="6"/>
  <c r="U143" i="6"/>
  <c r="U159" i="6"/>
  <c r="T202" i="6"/>
  <c r="T208" i="6"/>
  <c r="T216" i="6"/>
  <c r="T219" i="6"/>
  <c r="T247" i="6"/>
  <c r="U281" i="6"/>
  <c r="T287" i="6"/>
  <c r="U304" i="6"/>
  <c r="T311" i="6"/>
  <c r="T201" i="6"/>
  <c r="U238" i="6"/>
  <c r="T290" i="6"/>
  <c r="T291" i="6"/>
  <c r="U300" i="6"/>
  <c r="T337" i="6"/>
  <c r="T97" i="6"/>
  <c r="U188" i="6"/>
  <c r="U196" i="6"/>
  <c r="T203" i="6"/>
  <c r="T209" i="6"/>
  <c r="T215" i="6"/>
  <c r="U248" i="6"/>
  <c r="U256" i="6"/>
  <c r="U264" i="6"/>
  <c r="U320" i="6"/>
  <c r="T204" i="6"/>
  <c r="T81" i="6"/>
  <c r="T205" i="6"/>
  <c r="T211" i="6"/>
  <c r="T217" i="6"/>
  <c r="U224" i="6"/>
  <c r="T243" i="6"/>
  <c r="T251" i="6"/>
  <c r="T259" i="6"/>
  <c r="T267" i="6"/>
  <c r="U287" i="6"/>
  <c r="T333" i="6"/>
  <c r="U92" i="6"/>
  <c r="U192" i="6"/>
  <c r="T200" i="6"/>
  <c r="T206" i="6"/>
  <c r="T212" i="6"/>
  <c r="T218" i="6"/>
  <c r="U244" i="6"/>
  <c r="U252" i="6"/>
  <c r="U260" i="6"/>
  <c r="U268" i="6"/>
  <c r="U288" i="6"/>
  <c r="T270" i="6"/>
  <c r="T271" i="6"/>
  <c r="S424" i="6"/>
  <c r="F16" i="5" s="1"/>
  <c r="U80" i="6"/>
  <c r="T85" i="6"/>
  <c r="U88" i="6"/>
  <c r="T93" i="6"/>
  <c r="U96" i="6"/>
  <c r="U139" i="6"/>
  <c r="U175" i="6"/>
  <c r="U191" i="6"/>
  <c r="U199" i="6"/>
  <c r="U200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T237" i="6"/>
  <c r="U241" i="6"/>
  <c r="U245" i="6"/>
  <c r="U249" i="6"/>
  <c r="U253" i="6"/>
  <c r="U257" i="6"/>
  <c r="U261" i="6"/>
  <c r="U265" i="6"/>
  <c r="U269" i="6"/>
  <c r="U282" i="6"/>
  <c r="T285" i="6"/>
  <c r="U286" i="6"/>
  <c r="T289" i="6"/>
  <c r="U290" i="6"/>
  <c r="U296" i="6"/>
  <c r="T299" i="6"/>
  <c r="U316" i="6"/>
  <c r="T319" i="6"/>
  <c r="U270" i="6"/>
  <c r="U271" i="6"/>
  <c r="T244" i="6"/>
  <c r="T248" i="6"/>
  <c r="T252" i="6"/>
  <c r="T256" i="6"/>
  <c r="T260" i="6"/>
  <c r="T264" i="6"/>
  <c r="T268" i="6"/>
  <c r="U278" i="6"/>
  <c r="U285" i="6"/>
  <c r="T288" i="6"/>
  <c r="U289" i="6"/>
  <c r="U292" i="6"/>
  <c r="U312" i="6"/>
  <c r="U338" i="6"/>
  <c r="U275" i="6"/>
  <c r="T147" i="6"/>
  <c r="U147" i="6"/>
  <c r="T185" i="6"/>
  <c r="U185" i="6"/>
  <c r="T198" i="6"/>
  <c r="U284" i="6"/>
  <c r="T284" i="6"/>
  <c r="T127" i="6"/>
  <c r="U127" i="6"/>
  <c r="T193" i="6"/>
  <c r="U193" i="6"/>
  <c r="U298" i="6"/>
  <c r="T298" i="6"/>
  <c r="T71" i="6"/>
  <c r="T75" i="6"/>
  <c r="T79" i="6"/>
  <c r="T83" i="6"/>
  <c r="T87" i="6"/>
  <c r="T91" i="6"/>
  <c r="T95" i="6"/>
  <c r="T123" i="6"/>
  <c r="U123" i="6"/>
  <c r="T135" i="6"/>
  <c r="T144" i="6"/>
  <c r="U155" i="6"/>
  <c r="T163" i="6"/>
  <c r="U163" i="6"/>
  <c r="U187" i="6"/>
  <c r="U195" i="6"/>
  <c r="U198" i="6"/>
  <c r="U228" i="6"/>
  <c r="T231" i="6"/>
  <c r="U236" i="6"/>
  <c r="U237" i="6"/>
  <c r="T239" i="6"/>
  <c r="T242" i="6"/>
  <c r="U243" i="6"/>
  <c r="T246" i="6"/>
  <c r="U247" i="6"/>
  <c r="T250" i="6"/>
  <c r="U251" i="6"/>
  <c r="T254" i="6"/>
  <c r="U255" i="6"/>
  <c r="T258" i="6"/>
  <c r="U259" i="6"/>
  <c r="T262" i="6"/>
  <c r="U263" i="6"/>
  <c r="T266" i="6"/>
  <c r="U267" i="6"/>
  <c r="T272" i="6"/>
  <c r="U280" i="6"/>
  <c r="T280" i="6"/>
  <c r="U294" i="6"/>
  <c r="T294" i="6"/>
  <c r="T183" i="6"/>
  <c r="T190" i="6"/>
  <c r="T69" i="6"/>
  <c r="U71" i="6"/>
  <c r="T73" i="6"/>
  <c r="U75" i="6"/>
  <c r="T77" i="6"/>
  <c r="U79" i="6"/>
  <c r="U83" i="6"/>
  <c r="U87" i="6"/>
  <c r="U91" i="6"/>
  <c r="U95" i="6"/>
  <c r="T151" i="6"/>
  <c r="T160" i="6"/>
  <c r="T179" i="6"/>
  <c r="U179" i="6"/>
  <c r="T186" i="6"/>
  <c r="T189" i="6"/>
  <c r="U189" i="6"/>
  <c r="T194" i="6"/>
  <c r="T197" i="6"/>
  <c r="U197" i="6"/>
  <c r="T224" i="6"/>
  <c r="T228" i="6"/>
  <c r="U231" i="6"/>
  <c r="T236" i="6"/>
  <c r="U239" i="6"/>
  <c r="T241" i="6"/>
  <c r="U242" i="6"/>
  <c r="T245" i="6"/>
  <c r="U246" i="6"/>
  <c r="T249" i="6"/>
  <c r="U250" i="6"/>
  <c r="T253" i="6"/>
  <c r="U254" i="6"/>
  <c r="T257" i="6"/>
  <c r="U258" i="6"/>
  <c r="T261" i="6"/>
  <c r="U262" i="6"/>
  <c r="T265" i="6"/>
  <c r="U266" i="6"/>
  <c r="T269" i="6"/>
  <c r="U276" i="6"/>
  <c r="T276" i="6"/>
  <c r="T131" i="6"/>
  <c r="U131" i="6"/>
  <c r="T167" i="6"/>
  <c r="T176" i="6"/>
  <c r="U223" i="6"/>
  <c r="T227" i="6"/>
  <c r="U232" i="6"/>
  <c r="T235" i="6"/>
  <c r="U240" i="6"/>
  <c r="U302" i="6"/>
  <c r="T302" i="6"/>
  <c r="T310" i="6"/>
  <c r="T314" i="6"/>
  <c r="T318" i="6"/>
  <c r="T332" i="6"/>
  <c r="T336" i="6"/>
  <c r="U389" i="6"/>
  <c r="T389" i="6"/>
  <c r="U401" i="6"/>
  <c r="T401" i="6"/>
  <c r="U409" i="6"/>
  <c r="T409" i="6"/>
  <c r="U417" i="6"/>
  <c r="T417" i="6"/>
  <c r="U421" i="6"/>
  <c r="T421" i="6"/>
  <c r="T70" i="6"/>
  <c r="T74" i="6"/>
  <c r="T78" i="6"/>
  <c r="T82" i="6"/>
  <c r="T86" i="6"/>
  <c r="T90" i="6"/>
  <c r="T94" i="6"/>
  <c r="T98" i="6"/>
  <c r="U100" i="6"/>
  <c r="U102" i="6"/>
  <c r="U104" i="6"/>
  <c r="U106" i="6"/>
  <c r="U108" i="6"/>
  <c r="U110" i="6"/>
  <c r="U112" i="6"/>
  <c r="U114" i="6"/>
  <c r="U116" i="6"/>
  <c r="U118" i="6"/>
  <c r="U120" i="6"/>
  <c r="T122" i="6"/>
  <c r="T126" i="6"/>
  <c r="T130" i="6"/>
  <c r="T134" i="6"/>
  <c r="U134" i="6"/>
  <c r="T150" i="6"/>
  <c r="U150" i="6"/>
  <c r="T166" i="6"/>
  <c r="U166" i="6"/>
  <c r="T182" i="6"/>
  <c r="U182" i="6"/>
  <c r="U233" i="6"/>
  <c r="T233" i="6"/>
  <c r="T129" i="6"/>
  <c r="U129" i="6"/>
  <c r="T154" i="6"/>
  <c r="U154" i="6"/>
  <c r="U307" i="6"/>
  <c r="T307" i="6"/>
  <c r="U393" i="6"/>
  <c r="T393" i="6"/>
  <c r="U405" i="6"/>
  <c r="T405" i="6"/>
  <c r="T8" i="6"/>
  <c r="T11" i="6"/>
  <c r="T14" i="6"/>
  <c r="T17" i="6"/>
  <c r="T20" i="6"/>
  <c r="T22" i="6"/>
  <c r="T24" i="6"/>
  <c r="T26" i="6"/>
  <c r="T28" i="6"/>
  <c r="T30" i="6"/>
  <c r="T32" i="6"/>
  <c r="T34" i="6"/>
  <c r="T36" i="6"/>
  <c r="T38" i="6"/>
  <c r="T39" i="6"/>
  <c r="T40" i="6"/>
  <c r="T41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U70" i="6"/>
  <c r="U74" i="6"/>
  <c r="U78" i="6"/>
  <c r="U82" i="6"/>
  <c r="U86" i="6"/>
  <c r="U90" i="6"/>
  <c r="U94" i="6"/>
  <c r="U98" i="6"/>
  <c r="T146" i="6"/>
  <c r="U146" i="6"/>
  <c r="T162" i="6"/>
  <c r="U162" i="6"/>
  <c r="T178" i="6"/>
  <c r="U178" i="6"/>
  <c r="U230" i="6"/>
  <c r="T230" i="6"/>
  <c r="T125" i="6"/>
  <c r="U125" i="6"/>
  <c r="T138" i="6"/>
  <c r="U138" i="6"/>
  <c r="T170" i="6"/>
  <c r="U170" i="6"/>
  <c r="U397" i="6"/>
  <c r="T397" i="6"/>
  <c r="U413" i="6"/>
  <c r="T413" i="6"/>
  <c r="T6" i="6"/>
  <c r="T7" i="6"/>
  <c r="T9" i="6"/>
  <c r="T10" i="6"/>
  <c r="T12" i="6"/>
  <c r="T13" i="6"/>
  <c r="T15" i="6"/>
  <c r="T16" i="6"/>
  <c r="T18" i="6"/>
  <c r="T19" i="6"/>
  <c r="T21" i="6"/>
  <c r="T23" i="6"/>
  <c r="T25" i="6"/>
  <c r="T27" i="6"/>
  <c r="T29" i="6"/>
  <c r="T31" i="6"/>
  <c r="T33" i="6"/>
  <c r="T35" i="6"/>
  <c r="T37" i="6"/>
  <c r="T42" i="6"/>
  <c r="U6" i="6"/>
  <c r="U69" i="6"/>
  <c r="T72" i="6"/>
  <c r="U73" i="6"/>
  <c r="T76" i="6"/>
  <c r="U77" i="6"/>
  <c r="T80" i="6"/>
  <c r="U81" i="6"/>
  <c r="T84" i="6"/>
  <c r="U85" i="6"/>
  <c r="T88" i="6"/>
  <c r="U89" i="6"/>
  <c r="T92" i="6"/>
  <c r="U93" i="6"/>
  <c r="T96" i="6"/>
  <c r="U97" i="6"/>
  <c r="U99" i="6"/>
  <c r="U101" i="6"/>
  <c r="U103" i="6"/>
  <c r="U105" i="6"/>
  <c r="U107" i="6"/>
  <c r="U109" i="6"/>
  <c r="U111" i="6"/>
  <c r="U113" i="6"/>
  <c r="U115" i="6"/>
  <c r="U117" i="6"/>
  <c r="U119" i="6"/>
  <c r="U121" i="6"/>
  <c r="T142" i="6"/>
  <c r="U142" i="6"/>
  <c r="T158" i="6"/>
  <c r="U158" i="6"/>
  <c r="T174" i="6"/>
  <c r="U174" i="6"/>
  <c r="U221" i="6"/>
  <c r="T221" i="6"/>
  <c r="U234" i="6"/>
  <c r="U308" i="6"/>
  <c r="T308" i="6"/>
  <c r="U390" i="6"/>
  <c r="T390" i="6"/>
  <c r="U394" i="6"/>
  <c r="T394" i="6"/>
  <c r="U398" i="6"/>
  <c r="T398" i="6"/>
  <c r="U402" i="6"/>
  <c r="T402" i="6"/>
  <c r="U406" i="6"/>
  <c r="T406" i="6"/>
  <c r="U410" i="6"/>
  <c r="T410" i="6"/>
  <c r="U414" i="6"/>
  <c r="T414" i="6"/>
  <c r="U418" i="6"/>
  <c r="T418" i="6"/>
  <c r="U422" i="6"/>
  <c r="T422" i="6"/>
  <c r="U133" i="6"/>
  <c r="U137" i="6"/>
  <c r="U141" i="6"/>
  <c r="U145" i="6"/>
  <c r="U149" i="6"/>
  <c r="U153" i="6"/>
  <c r="U157" i="6"/>
  <c r="U161" i="6"/>
  <c r="U165" i="6"/>
  <c r="U169" i="6"/>
  <c r="U173" i="6"/>
  <c r="U177" i="6"/>
  <c r="U181" i="6"/>
  <c r="U222" i="6"/>
  <c r="U225" i="6"/>
  <c r="T225" i="6"/>
  <c r="T234" i="6"/>
  <c r="U124" i="6"/>
  <c r="U128" i="6"/>
  <c r="U132" i="6"/>
  <c r="U136" i="6"/>
  <c r="U140" i="6"/>
  <c r="U144" i="6"/>
  <c r="U148" i="6"/>
  <c r="U152" i="6"/>
  <c r="U156" i="6"/>
  <c r="U160" i="6"/>
  <c r="U164" i="6"/>
  <c r="U168" i="6"/>
  <c r="U172" i="6"/>
  <c r="U176" i="6"/>
  <c r="U180" i="6"/>
  <c r="U184" i="6"/>
  <c r="U226" i="6"/>
  <c r="U229" i="6"/>
  <c r="T229" i="6"/>
  <c r="U274" i="6"/>
  <c r="T274" i="6"/>
  <c r="U279" i="6"/>
  <c r="T279" i="6"/>
  <c r="U283" i="6"/>
  <c r="T283" i="6"/>
  <c r="U293" i="6"/>
  <c r="T293" i="6"/>
  <c r="U297" i="6"/>
  <c r="T297" i="6"/>
  <c r="U301" i="6"/>
  <c r="T301" i="6"/>
  <c r="U305" i="6"/>
  <c r="T305" i="6"/>
  <c r="U309" i="6"/>
  <c r="T309" i="6"/>
  <c r="U313" i="6"/>
  <c r="T313" i="6"/>
  <c r="U317" i="6"/>
  <c r="T317" i="6"/>
  <c r="U321" i="6"/>
  <c r="T321" i="6"/>
  <c r="U335" i="6"/>
  <c r="T335" i="6"/>
  <c r="U387" i="6"/>
  <c r="T387" i="6"/>
  <c r="U391" i="6"/>
  <c r="T391" i="6"/>
  <c r="U395" i="6"/>
  <c r="T395" i="6"/>
  <c r="U399" i="6"/>
  <c r="T399" i="6"/>
  <c r="U403" i="6"/>
  <c r="T403" i="6"/>
  <c r="U407" i="6"/>
  <c r="T407" i="6"/>
  <c r="U411" i="6"/>
  <c r="T411" i="6"/>
  <c r="U415" i="6"/>
  <c r="T415" i="6"/>
  <c r="U419" i="6"/>
  <c r="T419" i="6"/>
  <c r="U423" i="6"/>
  <c r="T423" i="6"/>
  <c r="U306" i="6"/>
  <c r="T306" i="6"/>
  <c r="U388" i="6"/>
  <c r="T388" i="6"/>
  <c r="U392" i="6"/>
  <c r="T392" i="6"/>
  <c r="U396" i="6"/>
  <c r="T396" i="6"/>
  <c r="U400" i="6"/>
  <c r="T400" i="6"/>
  <c r="U404" i="6"/>
  <c r="T404" i="6"/>
  <c r="U408" i="6"/>
  <c r="T408" i="6"/>
  <c r="U412" i="6"/>
  <c r="T412" i="6"/>
  <c r="U416" i="6"/>
  <c r="T416" i="6"/>
  <c r="U420" i="6"/>
  <c r="T420" i="6"/>
  <c r="U4" i="6" l="1"/>
  <c r="T424" i="6"/>
  <c r="E16" i="5" s="1"/>
  <c r="U424" i="6"/>
  <c r="U425" i="6" s="1"/>
  <c r="U2" i="6" l="1"/>
  <c r="G16" i="5"/>
  <c r="M75" i="4"/>
  <c r="O75" i="4" s="1"/>
  <c r="M74" i="4"/>
  <c r="O74" i="4" s="1"/>
  <c r="M73" i="4"/>
  <c r="O73" i="4" s="1"/>
  <c r="N75" i="4" l="1"/>
  <c r="N73" i="4"/>
  <c r="N74" i="4"/>
  <c r="Q71" i="3" l="1"/>
  <c r="Q70" i="3"/>
  <c r="Q69" i="3"/>
  <c r="Q68" i="3"/>
  <c r="Q67" i="3"/>
  <c r="Q66" i="3"/>
  <c r="Q65" i="3"/>
  <c r="Q64" i="3"/>
  <c r="Q63" i="3"/>
  <c r="Q62" i="3"/>
  <c r="S62" i="3" s="1"/>
  <c r="Q61" i="3"/>
  <c r="S61" i="3" s="1"/>
  <c r="Q60" i="3"/>
  <c r="S60" i="3" s="1"/>
  <c r="Q59" i="3"/>
  <c r="S59" i="3" s="1"/>
  <c r="Q58" i="3"/>
  <c r="S58" i="3" s="1"/>
  <c r="Q57" i="3"/>
  <c r="S57" i="3" s="1"/>
  <c r="Q56" i="3"/>
  <c r="S56" i="3" s="1"/>
  <c r="Q55" i="3"/>
  <c r="S55" i="3" s="1"/>
  <c r="Q54" i="3"/>
  <c r="S54" i="3" s="1"/>
  <c r="Q53" i="3"/>
  <c r="S53" i="3" s="1"/>
  <c r="Q101" i="3" l="1"/>
  <c r="S101" i="3" s="1"/>
  <c r="Q100" i="3"/>
  <c r="S100" i="3" s="1"/>
  <c r="Q99" i="3"/>
  <c r="S99" i="3" s="1"/>
  <c r="Q98" i="3"/>
  <c r="S98" i="3" s="1"/>
  <c r="Q97" i="3"/>
  <c r="S97" i="3" s="1"/>
  <c r="Q96" i="3"/>
  <c r="S96" i="3" s="1"/>
  <c r="Q95" i="3"/>
  <c r="S95" i="3" s="1"/>
  <c r="Q94" i="3"/>
  <c r="S94" i="3" s="1"/>
  <c r="Q93" i="3"/>
  <c r="S93" i="3" s="1"/>
  <c r="M77" i="4" l="1"/>
  <c r="O77" i="4" s="1"/>
  <c r="M76" i="4"/>
  <c r="O76" i="4" s="1"/>
  <c r="M72" i="4"/>
  <c r="O72" i="4" s="1"/>
  <c r="M71" i="4"/>
  <c r="O71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  <c r="M43" i="4"/>
  <c r="O43" i="4" s="1"/>
  <c r="M42" i="4"/>
  <c r="O42" i="4" s="1"/>
  <c r="M41" i="4"/>
  <c r="O41" i="4" s="1"/>
  <c r="M40" i="4"/>
  <c r="O40" i="4" s="1"/>
  <c r="M39" i="4"/>
  <c r="O39" i="4" s="1"/>
  <c r="M38" i="4"/>
  <c r="O38" i="4" s="1"/>
  <c r="M37" i="4"/>
  <c r="O37" i="4" s="1"/>
  <c r="M36" i="4"/>
  <c r="O36" i="4" s="1"/>
  <c r="M35" i="4"/>
  <c r="O35" i="4" s="1"/>
  <c r="M34" i="4"/>
  <c r="O34" i="4" s="1"/>
  <c r="M33" i="4"/>
  <c r="O33" i="4" s="1"/>
  <c r="M32" i="4"/>
  <c r="O32" i="4" s="1"/>
  <c r="M31" i="4"/>
  <c r="O31" i="4" s="1"/>
  <c r="M30" i="4"/>
  <c r="O30" i="4" s="1"/>
  <c r="M29" i="4"/>
  <c r="O29" i="4" s="1"/>
  <c r="M28" i="4"/>
  <c r="O28" i="4" s="1"/>
  <c r="M27" i="4"/>
  <c r="O27" i="4" s="1"/>
  <c r="M26" i="4"/>
  <c r="O26" i="4" s="1"/>
  <c r="M25" i="4"/>
  <c r="O25" i="4" s="1"/>
  <c r="M24" i="4"/>
  <c r="O24" i="4" s="1"/>
  <c r="M23" i="4"/>
  <c r="O23" i="4" s="1"/>
  <c r="M22" i="4"/>
  <c r="O22" i="4" s="1"/>
  <c r="M21" i="4"/>
  <c r="O21" i="4" s="1"/>
  <c r="M20" i="4"/>
  <c r="O20" i="4" s="1"/>
  <c r="M19" i="4"/>
  <c r="O19" i="4" s="1"/>
  <c r="M18" i="4"/>
  <c r="O18" i="4" s="1"/>
  <c r="M17" i="4"/>
  <c r="O17" i="4" s="1"/>
  <c r="M16" i="4"/>
  <c r="O16" i="4" s="1"/>
  <c r="M15" i="4"/>
  <c r="O15" i="4" s="1"/>
  <c r="M12" i="4"/>
  <c r="O12" i="4" s="1"/>
  <c r="M11" i="4"/>
  <c r="O11" i="4" s="1"/>
  <c r="M10" i="4"/>
  <c r="O10" i="4" s="1"/>
  <c r="M9" i="4"/>
  <c r="O9" i="4" s="1"/>
  <c r="M8" i="4"/>
  <c r="O8" i="4" s="1"/>
  <c r="M7" i="4"/>
  <c r="O7" i="4" s="1"/>
  <c r="M6" i="4"/>
  <c r="R100" i="3"/>
  <c r="R99" i="3"/>
  <c r="R98" i="3"/>
  <c r="R96" i="3"/>
  <c r="R95" i="3"/>
  <c r="R94" i="3"/>
  <c r="R71" i="3"/>
  <c r="R70" i="3"/>
  <c r="R68" i="3"/>
  <c r="R67" i="3"/>
  <c r="R66" i="3"/>
  <c r="R64" i="3"/>
  <c r="R63" i="3"/>
  <c r="R62" i="3"/>
  <c r="R60" i="3"/>
  <c r="R59" i="3"/>
  <c r="R58" i="3"/>
  <c r="R56" i="3"/>
  <c r="R55" i="3"/>
  <c r="R54" i="3"/>
  <c r="Q52" i="3"/>
  <c r="Q51" i="3"/>
  <c r="Q50" i="3"/>
  <c r="Q49" i="3"/>
  <c r="S49" i="3" s="1"/>
  <c r="Q48" i="3"/>
  <c r="Q47" i="3"/>
  <c r="Q46" i="3"/>
  <c r="Q45" i="3"/>
  <c r="S45" i="3" s="1"/>
  <c r="Q44" i="3"/>
  <c r="Q43" i="3"/>
  <c r="Q42" i="3"/>
  <c r="Q41" i="3"/>
  <c r="S41" i="3" s="1"/>
  <c r="Q40" i="3"/>
  <c r="Q38" i="3"/>
  <c r="Q37" i="3"/>
  <c r="Q36" i="3"/>
  <c r="S36" i="3" s="1"/>
  <c r="Q35" i="3"/>
  <c r="Q34" i="3"/>
  <c r="Q33" i="3"/>
  <c r="Q32" i="3"/>
  <c r="S32" i="3" s="1"/>
  <c r="Q31" i="3"/>
  <c r="Q30" i="3"/>
  <c r="Q29" i="3"/>
  <c r="Q28" i="3"/>
  <c r="S28" i="3" s="1"/>
  <c r="Q27" i="3"/>
  <c r="Q26" i="3"/>
  <c r="Q25" i="3"/>
  <c r="Q24" i="3"/>
  <c r="S24" i="3" s="1"/>
  <c r="Q23" i="3"/>
  <c r="Q22" i="3"/>
  <c r="Q21" i="3"/>
  <c r="Q20" i="3"/>
  <c r="S20" i="3" s="1"/>
  <c r="Q19" i="3"/>
  <c r="Q18" i="3"/>
  <c r="Q17" i="3"/>
  <c r="Q16" i="3"/>
  <c r="S16" i="3" s="1"/>
  <c r="Q15" i="3"/>
  <c r="Q14" i="3"/>
  <c r="Q13" i="3"/>
  <c r="Q12" i="3"/>
  <c r="S12" i="3" s="1"/>
  <c r="Q11" i="3"/>
  <c r="Q10" i="3"/>
  <c r="Q9" i="3"/>
  <c r="Q8" i="3"/>
  <c r="S8" i="3" s="1"/>
  <c r="Q7" i="3"/>
  <c r="Q6" i="3"/>
  <c r="S6" i="3" l="1"/>
  <c r="Q165" i="3"/>
  <c r="S165" i="3" s="1"/>
  <c r="O6" i="4"/>
  <c r="M78" i="4"/>
  <c r="F19" i="5" s="1"/>
  <c r="O79" i="4"/>
  <c r="R21" i="3"/>
  <c r="S21" i="3"/>
  <c r="R22" i="3"/>
  <c r="S22" i="3"/>
  <c r="R10" i="3"/>
  <c r="S10" i="3"/>
  <c r="R46" i="3"/>
  <c r="S46" i="3"/>
  <c r="R33" i="3"/>
  <c r="S33" i="3"/>
  <c r="R50" i="3"/>
  <c r="S50" i="3"/>
  <c r="R26" i="3"/>
  <c r="S26" i="3"/>
  <c r="R40" i="3"/>
  <c r="S40" i="3"/>
  <c r="R47" i="3"/>
  <c r="S47" i="3"/>
  <c r="R11" i="3"/>
  <c r="S11" i="3"/>
  <c r="R13" i="3"/>
  <c r="S13" i="3"/>
  <c r="R38" i="3"/>
  <c r="S38" i="3"/>
  <c r="R15" i="3"/>
  <c r="S15" i="3"/>
  <c r="R34" i="3"/>
  <c r="S34" i="3"/>
  <c r="R35" i="3"/>
  <c r="S35" i="3"/>
  <c r="R25" i="3"/>
  <c r="S25" i="3"/>
  <c r="R51" i="3"/>
  <c r="S51" i="3"/>
  <c r="R52" i="3"/>
  <c r="S52" i="3"/>
  <c r="R29" i="3"/>
  <c r="S29" i="3"/>
  <c r="R42" i="3"/>
  <c r="S42" i="3"/>
  <c r="R9" i="3"/>
  <c r="S9" i="3"/>
  <c r="R23" i="3"/>
  <c r="S23" i="3"/>
  <c r="R14" i="3"/>
  <c r="S14" i="3"/>
  <c r="R18" i="3"/>
  <c r="S18" i="3"/>
  <c r="R30" i="3"/>
  <c r="S30" i="3"/>
  <c r="R43" i="3"/>
  <c r="S43" i="3"/>
  <c r="R48" i="3"/>
  <c r="S48" i="3"/>
  <c r="R37" i="3"/>
  <c r="S37" i="3"/>
  <c r="R27" i="3"/>
  <c r="S27" i="3"/>
  <c r="R17" i="3"/>
  <c r="S17" i="3"/>
  <c r="R7" i="3"/>
  <c r="S7" i="3"/>
  <c r="R19" i="3"/>
  <c r="S19" i="3"/>
  <c r="R31" i="3"/>
  <c r="S31" i="3"/>
  <c r="R44" i="3"/>
  <c r="S44" i="3"/>
  <c r="N35" i="4"/>
  <c r="N27" i="4"/>
  <c r="N19" i="4"/>
  <c r="N31" i="4"/>
  <c r="N43" i="4"/>
  <c r="N51" i="4"/>
  <c r="N23" i="4"/>
  <c r="N15" i="4"/>
  <c r="N76" i="4"/>
  <c r="N47" i="4"/>
  <c r="N39" i="4"/>
  <c r="N9" i="4"/>
  <c r="R12" i="3"/>
  <c r="R20" i="3"/>
  <c r="R8" i="3"/>
  <c r="R16" i="3"/>
  <c r="N7" i="4"/>
  <c r="N11" i="4"/>
  <c r="N17" i="4"/>
  <c r="N21" i="4"/>
  <c r="N25" i="4"/>
  <c r="N29" i="4"/>
  <c r="N33" i="4"/>
  <c r="N37" i="4"/>
  <c r="N41" i="4"/>
  <c r="N45" i="4"/>
  <c r="N49" i="4"/>
  <c r="N71" i="4"/>
  <c r="R6" i="3"/>
  <c r="N8" i="4"/>
  <c r="N12" i="4"/>
  <c r="N18" i="4"/>
  <c r="N22" i="4"/>
  <c r="N26" i="4"/>
  <c r="N30" i="4"/>
  <c r="N34" i="4"/>
  <c r="N38" i="4"/>
  <c r="N42" i="4"/>
  <c r="N46" i="4"/>
  <c r="N50" i="4"/>
  <c r="N72" i="4"/>
  <c r="R24" i="3"/>
  <c r="R28" i="3"/>
  <c r="R32" i="3"/>
  <c r="R36" i="3"/>
  <c r="R41" i="3"/>
  <c r="R45" i="3"/>
  <c r="R49" i="3"/>
  <c r="R53" i="3"/>
  <c r="R57" i="3"/>
  <c r="R61" i="3"/>
  <c r="R65" i="3"/>
  <c r="R69" i="3"/>
  <c r="R93" i="3"/>
  <c r="R97" i="3"/>
  <c r="R101" i="3"/>
  <c r="N6" i="4"/>
  <c r="N10" i="4"/>
  <c r="N16" i="4"/>
  <c r="N20" i="4"/>
  <c r="N24" i="4"/>
  <c r="N28" i="4"/>
  <c r="N32" i="4"/>
  <c r="N36" i="4"/>
  <c r="N40" i="4"/>
  <c r="N44" i="4"/>
  <c r="N48" i="4"/>
  <c r="N52" i="4"/>
  <c r="N77" i="4"/>
  <c r="N78" i="4" l="1"/>
  <c r="E19" i="5" s="1"/>
  <c r="F18" i="5"/>
  <c r="R165" i="3"/>
  <c r="E18" i="5" s="1"/>
  <c r="O2" i="4"/>
  <c r="G19" i="5"/>
  <c r="S166" i="3"/>
  <c r="G18" i="5" s="1"/>
  <c r="G20" i="5" l="1"/>
  <c r="G22" i="5" s="1"/>
  <c r="G23" i="5" s="1"/>
  <c r="G24" i="5" s="1"/>
  <c r="S3" i="3"/>
</calcChain>
</file>

<file path=xl/sharedStrings.xml><?xml version="1.0" encoding="utf-8"?>
<sst xmlns="http://schemas.openxmlformats.org/spreadsheetml/2006/main" count="3301" uniqueCount="1676">
  <si>
    <t>Climbing Holds</t>
  </si>
  <si>
    <t xml:space="preserve"> </t>
  </si>
  <si>
    <t>Taxable amount</t>
  </si>
  <si>
    <t>Total weight</t>
  </si>
  <si>
    <t>RAL CODE PU HOLDS</t>
  </si>
  <si>
    <t>Range</t>
  </si>
  <si>
    <t>Set</t>
  </si>
  <si>
    <t xml:space="preserve">Subset                       </t>
  </si>
  <si>
    <t>Nb holds / set</t>
  </si>
  <si>
    <t>Jet Black</t>
  </si>
  <si>
    <t>Sky Blue</t>
  </si>
  <si>
    <t>Bright Yellow</t>
  </si>
  <si>
    <t>Traffic Red</t>
  </si>
  <si>
    <t>Signal Violet</t>
  </si>
  <si>
    <t>Fluoro Orange</t>
  </si>
  <si>
    <t>Fluoro Pink</t>
  </si>
  <si>
    <t>Fluoro Green</t>
  </si>
  <si>
    <t>Pure White</t>
  </si>
  <si>
    <t>US Green 16-16</t>
  </si>
  <si>
    <t>US Green 16-09</t>
  </si>
  <si>
    <t>US Purple 17-13</t>
  </si>
  <si>
    <t>US Orange 14-01</t>
  </si>
  <si>
    <t>Nb sets</t>
  </si>
  <si>
    <t>Nb holds</t>
  </si>
  <si>
    <t>Bolts sizes</t>
  </si>
  <si>
    <t>Weight/set</t>
  </si>
  <si>
    <t>Kalymnos Tufas</t>
  </si>
  <si>
    <t>Kaly tufa M1</t>
  </si>
  <si>
    <t>001.01.M-M</t>
  </si>
  <si>
    <t>Kaly tufa L1</t>
  </si>
  <si>
    <t>001.01.L-M</t>
  </si>
  <si>
    <t>3x(C)100
1x(C)80
1x(C)70</t>
  </si>
  <si>
    <t>Kaly tufa L2</t>
  </si>
  <si>
    <t>001.02.L-M</t>
  </si>
  <si>
    <t>Kaly tufa L3</t>
  </si>
  <si>
    <t>001.03.L-M</t>
  </si>
  <si>
    <t xml:space="preserve">Kaly tufa XL1  </t>
  </si>
  <si>
    <t>001.01.XL-M</t>
  </si>
  <si>
    <t>2x(B)70
1x(B)60</t>
  </si>
  <si>
    <t>Kaly tufa mega</t>
  </si>
  <si>
    <t>001.01.MEG-M</t>
  </si>
  <si>
    <t>Kalymnos Calcites</t>
  </si>
  <si>
    <t>Kaly calcite S1</t>
  </si>
  <si>
    <t>002.01.S-M</t>
  </si>
  <si>
    <t>3x(C)50
2x(C)60</t>
  </si>
  <si>
    <t xml:space="preserve">Kaly calcite  M1 </t>
  </si>
  <si>
    <t>002.01.M-M</t>
  </si>
  <si>
    <t>Kaly calcite M2</t>
  </si>
  <si>
    <t>002.02.M-M</t>
  </si>
  <si>
    <t>2x(C)60
2x(C)50
1x(C)70</t>
  </si>
  <si>
    <t>Kaly calcite L1</t>
  </si>
  <si>
    <t>002.01.L-M</t>
  </si>
  <si>
    <t>3x(C)80
2x(C)70</t>
  </si>
  <si>
    <t>Kaly calcite L2</t>
  </si>
  <si>
    <t>002.02.L-M</t>
  </si>
  <si>
    <t>1x(C)80
1x(C)70
3x(C)100</t>
  </si>
  <si>
    <t>Kaly calcite XL1</t>
  </si>
  <si>
    <t>002.01.XL-M</t>
  </si>
  <si>
    <t>1x(C)80
2x(C)70</t>
  </si>
  <si>
    <t>Kaly calcite XL2</t>
  </si>
  <si>
    <t>002.02.XL-M</t>
  </si>
  <si>
    <t>3x(C)100
2x(C)80</t>
  </si>
  <si>
    <t>Kaly calcite mega 1</t>
  </si>
  <si>
    <t>002.01.MEG-M</t>
  </si>
  <si>
    <t>1x(C)120
1x(C)100</t>
  </si>
  <si>
    <t>Kalymnos Flowers</t>
  </si>
  <si>
    <t>Kaly flower XS1</t>
  </si>
  <si>
    <t>003.01.XS-H</t>
  </si>
  <si>
    <t>5x(C)40</t>
  </si>
  <si>
    <t>Kaly flower XS2</t>
  </si>
  <si>
    <t>003.02.XS-H</t>
  </si>
  <si>
    <t>5x(C)41</t>
  </si>
  <si>
    <t>Kaly flower XS3</t>
  </si>
  <si>
    <t>003.03.XS-H</t>
  </si>
  <si>
    <t>3x(C)40
2x(C)50</t>
  </si>
  <si>
    <t>Kaly flower S1</t>
  </si>
  <si>
    <t>003.01.S-H</t>
  </si>
  <si>
    <t>3x(B)50
2x(B)60</t>
  </si>
  <si>
    <t>Kaly flower M1</t>
  </si>
  <si>
    <t>003.01.M-E</t>
  </si>
  <si>
    <t>Kaly flower M2</t>
  </si>
  <si>
    <t>003.02.M-H</t>
  </si>
  <si>
    <t>4x(C)50
1x(C)40</t>
  </si>
  <si>
    <t>Kaly flower M3</t>
  </si>
  <si>
    <t>003.03.M-M</t>
  </si>
  <si>
    <t>1x(C)60
4x(C)50</t>
  </si>
  <si>
    <t>Kaly flower L1</t>
  </si>
  <si>
    <t>003.01.L-E</t>
  </si>
  <si>
    <t>5x(C)60</t>
  </si>
  <si>
    <t>Kaly flower L2</t>
  </si>
  <si>
    <t>003.02.L-E</t>
  </si>
  <si>
    <t>Kaly flower XL1</t>
  </si>
  <si>
    <t>003.01.XL-M</t>
  </si>
  <si>
    <t>Base</t>
  </si>
  <si>
    <t>Base XS1</t>
  </si>
  <si>
    <t>004.01.XS-E</t>
  </si>
  <si>
    <t>Base XS2</t>
  </si>
  <si>
    <t>004.02.XS-E</t>
  </si>
  <si>
    <t>Base XS3</t>
  </si>
  <si>
    <t xml:space="preserve">004.03.XS-M </t>
  </si>
  <si>
    <t>Base XS4</t>
  </si>
  <si>
    <t>004.04.XS-H</t>
  </si>
  <si>
    <t>Base XS5</t>
  </si>
  <si>
    <t>004.05.XS-H</t>
  </si>
  <si>
    <t>Wave</t>
  </si>
  <si>
    <t>Ships</t>
  </si>
  <si>
    <t>010.01.L-H</t>
  </si>
  <si>
    <t>4x(C)70
1x(C)80</t>
  </si>
  <si>
    <t>Bank</t>
  </si>
  <si>
    <t>010.02.L-E</t>
  </si>
  <si>
    <t>4x(C)100
1x(C)80</t>
  </si>
  <si>
    <t>Cortès</t>
  </si>
  <si>
    <t>010.01.XL-E</t>
  </si>
  <si>
    <t>5x(C)100</t>
  </si>
  <si>
    <t>Walls</t>
  </si>
  <si>
    <t>010.02.XL-E</t>
  </si>
  <si>
    <t>3x(C)100</t>
  </si>
  <si>
    <t>Plume</t>
  </si>
  <si>
    <t>010.01.XXL-H</t>
  </si>
  <si>
    <t>1x(C)80</t>
  </si>
  <si>
    <t>Nazaré</t>
  </si>
  <si>
    <t>010.01.MEG-H</t>
  </si>
  <si>
    <t>1x(C)100</t>
  </si>
  <si>
    <t>Belharra</t>
  </si>
  <si>
    <t>010.02.MEG-E</t>
  </si>
  <si>
    <t>Jaws</t>
  </si>
  <si>
    <t>010.03.MEG-M</t>
  </si>
  <si>
    <t>1x(C)60</t>
  </si>
  <si>
    <t>Pipeline</t>
  </si>
  <si>
    <t>010.04.MEG-H</t>
  </si>
  <si>
    <t>1x(B)160</t>
  </si>
  <si>
    <t>Mavericks</t>
  </si>
  <si>
    <t>010.05.MEG-M</t>
  </si>
  <si>
    <t>1x(C)120</t>
  </si>
  <si>
    <t>Avalanche</t>
  </si>
  <si>
    <t>010.06.MEG-H</t>
  </si>
  <si>
    <t>1x(C)175</t>
  </si>
  <si>
    <t>Kanagawa</t>
  </si>
  <si>
    <t>010.07.MEG-M</t>
  </si>
  <si>
    <t xml:space="preserve">Teahupoo </t>
  </si>
  <si>
    <t>010.08.MEG-H</t>
  </si>
  <si>
    <t>Hawaï</t>
  </si>
  <si>
    <t>010.09.MEG-H</t>
  </si>
  <si>
    <t>Shirahama</t>
  </si>
  <si>
    <t>010.10.MEG-H</t>
  </si>
  <si>
    <t>Oahu</t>
  </si>
  <si>
    <t>010.11.MEG-H</t>
  </si>
  <si>
    <t>1x(B)140</t>
  </si>
  <si>
    <t>Dungeons</t>
  </si>
  <si>
    <t>010.12.MEG-H</t>
  </si>
  <si>
    <t>Volumholds</t>
  </si>
  <si>
    <t>Blackfoot</t>
  </si>
  <si>
    <t>012.01.XXS-H</t>
  </si>
  <si>
    <t>Screw on</t>
  </si>
  <si>
    <t>Volcano</t>
  </si>
  <si>
    <t>012.01.XS-H</t>
  </si>
  <si>
    <t>Hubby</t>
  </si>
  <si>
    <t>012.01.S-M</t>
  </si>
  <si>
    <t>Soap</t>
  </si>
  <si>
    <t>012.02.S-H</t>
  </si>
  <si>
    <t>Crack</t>
  </si>
  <si>
    <t>012.03.S-H</t>
  </si>
  <si>
    <t>Moon</t>
  </si>
  <si>
    <t>012.04.S-H</t>
  </si>
  <si>
    <t>TV S</t>
  </si>
  <si>
    <t>012.05.S-M</t>
  </si>
  <si>
    <t>TV M</t>
  </si>
  <si>
    <t>012.01.M-M</t>
  </si>
  <si>
    <t>Planets</t>
  </si>
  <si>
    <t>Ceres</t>
  </si>
  <si>
    <t>014.01.M-H</t>
  </si>
  <si>
    <t>3x(C)60
1x(C)70
1x(C)50</t>
  </si>
  <si>
    <t>Argos</t>
  </si>
  <si>
    <t>014.01.L-H</t>
  </si>
  <si>
    <t>2x(C)100
1x(C)80</t>
  </si>
  <si>
    <t>Utopia</t>
  </si>
  <si>
    <t>014.02.L-M</t>
  </si>
  <si>
    <t>2x(C)100
1x(C)120</t>
  </si>
  <si>
    <t>Styx</t>
  </si>
  <si>
    <t>014.03.L-M</t>
  </si>
  <si>
    <t>Orcus</t>
  </si>
  <si>
    <t>014.04.L-M</t>
  </si>
  <si>
    <t>Eris</t>
  </si>
  <si>
    <t>014.01.XL-M</t>
  </si>
  <si>
    <t>2x(C)100</t>
  </si>
  <si>
    <t>Pluto</t>
  </si>
  <si>
    <t>014.02.XL-M</t>
  </si>
  <si>
    <t>1x(C)100
1x(C)120</t>
  </si>
  <si>
    <t>Haumea</t>
  </si>
  <si>
    <t>014.03.XL-H</t>
  </si>
  <si>
    <t>Quaorar</t>
  </si>
  <si>
    <t>014.04.XL-H</t>
  </si>
  <si>
    <t>2x(C)50</t>
  </si>
  <si>
    <t>Venus</t>
  </si>
  <si>
    <t>014.05.XL-H</t>
  </si>
  <si>
    <t>4x(C)100</t>
  </si>
  <si>
    <t>Neptune</t>
  </si>
  <si>
    <t>014.06.XL-E</t>
  </si>
  <si>
    <t>2x(C)60
3x(C)70</t>
  </si>
  <si>
    <t>Titan</t>
  </si>
  <si>
    <t>014.07-XL-M</t>
  </si>
  <si>
    <t>3x(C)120</t>
  </si>
  <si>
    <t>Dac</t>
  </si>
  <si>
    <t>014.08-XL-M</t>
  </si>
  <si>
    <t>Pulsar</t>
  </si>
  <si>
    <t>014.09-XL-M</t>
  </si>
  <si>
    <t>1x(C)120
2x(C)100</t>
  </si>
  <si>
    <t>Lo</t>
  </si>
  <si>
    <t>014.01.XXL-M</t>
  </si>
  <si>
    <t>1x(C)120
1x(C)121</t>
  </si>
  <si>
    <t>Saturn</t>
  </si>
  <si>
    <t>014.02.XXL-M</t>
  </si>
  <si>
    <t>1x(C)129
1x(C)130</t>
  </si>
  <si>
    <t>Mercury</t>
  </si>
  <si>
    <t>014.03.XXL-E</t>
  </si>
  <si>
    <t>3x(C)70</t>
  </si>
  <si>
    <t>Jupiter</t>
  </si>
  <si>
    <t>014.01.MEG-M</t>
  </si>
  <si>
    <t>1x(C)155</t>
  </si>
  <si>
    <t>B 612</t>
  </si>
  <si>
    <t>014.02.MEG-M</t>
  </si>
  <si>
    <t>1x(C)126</t>
  </si>
  <si>
    <t>Earth</t>
  </si>
  <si>
    <t>014.03.MEG-M</t>
  </si>
  <si>
    <t>Mars</t>
  </si>
  <si>
    <t>014.04.MEG-M</t>
  </si>
  <si>
    <t>Uranus</t>
  </si>
  <si>
    <t>014.05.MEG-H</t>
  </si>
  <si>
    <t>Arrakis</t>
  </si>
  <si>
    <t>014.06.MEG-M</t>
  </si>
  <si>
    <t>Hesperus</t>
  </si>
  <si>
    <t>014.07.MEG-M</t>
  </si>
  <si>
    <t>Satellites</t>
  </si>
  <si>
    <t>Thalassa</t>
  </si>
  <si>
    <t>015.01.XS-E</t>
  </si>
  <si>
    <t>8x(C)40
2x(C)50</t>
  </si>
  <si>
    <t>Triton</t>
  </si>
  <si>
    <t>015.01.S-E</t>
  </si>
  <si>
    <t>Galatea</t>
  </si>
  <si>
    <t>015.01.M-E</t>
  </si>
  <si>
    <t>10x(C)50
1x(C)60</t>
  </si>
  <si>
    <t>Helios</t>
  </si>
  <si>
    <t>015.02.M-M</t>
  </si>
  <si>
    <t>9x(C)50
2x(C)40</t>
  </si>
  <si>
    <t>Miranda</t>
  </si>
  <si>
    <t>015.01.L-E</t>
  </si>
  <si>
    <t>Demos</t>
  </si>
  <si>
    <t>015.02.L-E</t>
  </si>
  <si>
    <t>3x(C)60
2x(C)50</t>
  </si>
  <si>
    <t>Star Games</t>
  </si>
  <si>
    <t>Spoutnik</t>
  </si>
  <si>
    <t>016.01.XS-H</t>
  </si>
  <si>
    <t>Pioneer S1</t>
  </si>
  <si>
    <t>016.01.S-H</t>
  </si>
  <si>
    <t>Pioneer S2</t>
  </si>
  <si>
    <t>016.02.S-M</t>
  </si>
  <si>
    <t>Explorer S1</t>
  </si>
  <si>
    <t>016.03.S-M</t>
  </si>
  <si>
    <t>Explorer S2</t>
  </si>
  <si>
    <t>016.04.S-E</t>
  </si>
  <si>
    <t>Jason</t>
  </si>
  <si>
    <t>016.01.M-M</t>
  </si>
  <si>
    <t>Deep Impact</t>
  </si>
  <si>
    <t>016.02.M-M</t>
  </si>
  <si>
    <t>1x(C)60
2x(C)50</t>
  </si>
  <si>
    <t>Spot</t>
  </si>
  <si>
    <t>016.01.XL-M</t>
  </si>
  <si>
    <t>1x(C)100
1x(C)70</t>
  </si>
  <si>
    <t>Messenger</t>
  </si>
  <si>
    <t>016.02.XL-M</t>
  </si>
  <si>
    <t>1x(C)60
1x(C)80</t>
  </si>
  <si>
    <t>Oscar</t>
  </si>
  <si>
    <t>016.01.XXL-M</t>
  </si>
  <si>
    <t>Genesis</t>
  </si>
  <si>
    <t>016.02.XXL-H</t>
  </si>
  <si>
    <t>1x(C)50</t>
  </si>
  <si>
    <t>Viking</t>
  </si>
  <si>
    <t>016.01.MEG-H</t>
  </si>
  <si>
    <t>1x(B)90</t>
  </si>
  <si>
    <t>Sentinel</t>
  </si>
  <si>
    <t>016.02.MEG-H</t>
  </si>
  <si>
    <t>Millenium</t>
  </si>
  <si>
    <t>016.03.MEG-H</t>
  </si>
  <si>
    <t>1x(B)120
1x(B)90</t>
  </si>
  <si>
    <t>Wings</t>
  </si>
  <si>
    <t>Harpies</t>
  </si>
  <si>
    <t>017.01.XS-H</t>
  </si>
  <si>
    <t>Ange</t>
  </si>
  <si>
    <t>017.02.XS-H</t>
  </si>
  <si>
    <t>Méduse</t>
  </si>
  <si>
    <t>017.01.S-H</t>
  </si>
  <si>
    <t>Lucifer</t>
  </si>
  <si>
    <t>017.02.S-H</t>
  </si>
  <si>
    <t>Rokh</t>
  </si>
  <si>
    <t>017.03.S-H</t>
  </si>
  <si>
    <t>6x(C)50
4x(C)40</t>
  </si>
  <si>
    <t>Valkyrie</t>
  </si>
  <si>
    <t>017.04.S-M</t>
  </si>
  <si>
    <t>3x(C)40
8x(C)50</t>
  </si>
  <si>
    <t>Raptor</t>
  </si>
  <si>
    <t>017.05.S-M</t>
  </si>
  <si>
    <t>5x(B)40</t>
  </si>
  <si>
    <t>Dédale</t>
  </si>
  <si>
    <t>017.01.M-M</t>
  </si>
  <si>
    <t>Phénix</t>
  </si>
  <si>
    <t>017.02.M-H</t>
  </si>
  <si>
    <t>Sphinx</t>
  </si>
  <si>
    <t>017.03.M-M</t>
  </si>
  <si>
    <t>5x(C)50</t>
  </si>
  <si>
    <t>Sparrow</t>
  </si>
  <si>
    <t>017.04.M-M</t>
  </si>
  <si>
    <t>1x(B)40</t>
  </si>
  <si>
    <t>Hawk</t>
  </si>
  <si>
    <t>017.05.M-M</t>
  </si>
  <si>
    <t>4x(B)50</t>
  </si>
  <si>
    <t>Astraeos</t>
  </si>
  <si>
    <t>017.01.L-H</t>
  </si>
  <si>
    <t>2x(C)40
1x(C)50</t>
  </si>
  <si>
    <t>Hermès</t>
  </si>
  <si>
    <t>017.02.L-H</t>
  </si>
  <si>
    <t>3x(C)50</t>
  </si>
  <si>
    <t>Blade</t>
  </si>
  <si>
    <t>017.03.L-E</t>
  </si>
  <si>
    <t>Eos</t>
  </si>
  <si>
    <t>017.01.XL-H</t>
  </si>
  <si>
    <t>1x(B)40
1x(B)50</t>
  </si>
  <si>
    <t>Icare</t>
  </si>
  <si>
    <t>017.01.XXL-M</t>
  </si>
  <si>
    <t>1x(C)50
1x(C)60</t>
  </si>
  <si>
    <t>Shadows</t>
  </si>
  <si>
    <t>017.02.XXL-M</t>
  </si>
  <si>
    <t>2x(B)70</t>
  </si>
  <si>
    <t>Pegase</t>
  </si>
  <si>
    <t>017.01.MEG-M</t>
  </si>
  <si>
    <t>Fender</t>
  </si>
  <si>
    <t>017.02.MEG-E</t>
  </si>
  <si>
    <t>Flag</t>
  </si>
  <si>
    <t>017.03.MEG-E</t>
  </si>
  <si>
    <t>Urban</t>
  </si>
  <si>
    <t>Urban XS1</t>
  </si>
  <si>
    <t>018.01.XS-E</t>
  </si>
  <si>
    <t>6x(C)40
5x(C)50</t>
  </si>
  <si>
    <t>Urban XS2</t>
  </si>
  <si>
    <t>018.02.XS-H</t>
  </si>
  <si>
    <t>2x(C)50
3x(C)40</t>
  </si>
  <si>
    <t>Urban S1</t>
  </si>
  <si>
    <t>018.01.S-M</t>
  </si>
  <si>
    <t>9x(C)50
1x(C)40</t>
  </si>
  <si>
    <t>Urban S2</t>
  </si>
  <si>
    <t>018.02.S-E</t>
  </si>
  <si>
    <t>Urban S3</t>
  </si>
  <si>
    <t>018.03.S-H</t>
  </si>
  <si>
    <t>Urban M1</t>
  </si>
  <si>
    <t>018.01.M-E</t>
  </si>
  <si>
    <t>4x(C)60
6x(C)50</t>
  </si>
  <si>
    <t>Urban M2</t>
  </si>
  <si>
    <t>018.02.M-E</t>
  </si>
  <si>
    <t>4x(C)70
5x(C)60
1x(C)50</t>
  </si>
  <si>
    <t>Urban M3</t>
  </si>
  <si>
    <t>018.03.M-E</t>
  </si>
  <si>
    <t>Urban L1</t>
  </si>
  <si>
    <t>018.01.L-E</t>
  </si>
  <si>
    <t>3x(C)60
2x(C)70</t>
  </si>
  <si>
    <t>Urban L2</t>
  </si>
  <si>
    <t>018.02.L-E</t>
  </si>
  <si>
    <t>2x(C)80
3x(C)70</t>
  </si>
  <si>
    <t>Urban L3</t>
  </si>
  <si>
    <t>018.03.L-E</t>
  </si>
  <si>
    <t>Urban L4</t>
  </si>
  <si>
    <t>018.04.L-E</t>
  </si>
  <si>
    <t>1x(C)70
3x(C)60
1x(C)80</t>
  </si>
  <si>
    <t>Urban XL1</t>
  </si>
  <si>
    <t>018.01.XL-E</t>
  </si>
  <si>
    <t xml:space="preserve">Craters </t>
  </si>
  <si>
    <t>Marum</t>
  </si>
  <si>
    <t>019.01.XS-H</t>
  </si>
  <si>
    <t>screw on</t>
  </si>
  <si>
    <t>Picos XS1</t>
  </si>
  <si>
    <t>019.02.XS-H</t>
  </si>
  <si>
    <t>Picos XS2</t>
  </si>
  <si>
    <t>019.03.XS-H</t>
  </si>
  <si>
    <t>Picos S1</t>
  </si>
  <si>
    <t>019.01.S-H</t>
  </si>
  <si>
    <t>Picos S2</t>
  </si>
  <si>
    <t>019.02.S-H</t>
  </si>
  <si>
    <t>1x(B)50
3x(B)40</t>
  </si>
  <si>
    <t>Picos S3</t>
  </si>
  <si>
    <t>019.03.S-H</t>
  </si>
  <si>
    <t>4x(B)50
1x(B)60</t>
  </si>
  <si>
    <t>Roncador</t>
  </si>
  <si>
    <t>019.04.S-H</t>
  </si>
  <si>
    <t>Bikini</t>
  </si>
  <si>
    <t>019.05.S-H</t>
  </si>
  <si>
    <t>Cook M1</t>
  </si>
  <si>
    <t>019.01.M-M</t>
  </si>
  <si>
    <t>2x(B)50
1x(B)60</t>
  </si>
  <si>
    <t>Cook M2</t>
  </si>
  <si>
    <t>019.02.M-H</t>
  </si>
  <si>
    <t>2x(B)60
1x(B)50</t>
  </si>
  <si>
    <t>Cook M3</t>
  </si>
  <si>
    <t>019.03.M-H</t>
  </si>
  <si>
    <t>Picos M1</t>
  </si>
  <si>
    <t>019.04.M-H</t>
  </si>
  <si>
    <t>Nukumanu</t>
  </si>
  <si>
    <t>019.05.M-H</t>
  </si>
  <si>
    <t>1x(B)60</t>
  </si>
  <si>
    <t>Stromboli</t>
  </si>
  <si>
    <t>019.01.L-M</t>
  </si>
  <si>
    <t>2x(C)60</t>
  </si>
  <si>
    <t>Amak</t>
  </si>
  <si>
    <t>019.02.L-E</t>
  </si>
  <si>
    <t>2x(C)80</t>
  </si>
  <si>
    <t>Spider L1</t>
  </si>
  <si>
    <t>019.03.L-M</t>
  </si>
  <si>
    <t>2x(B)70
1x(B)80</t>
  </si>
  <si>
    <t>Spider L2</t>
  </si>
  <si>
    <t>019.04.L-E</t>
  </si>
  <si>
    <t>1x(B)70
1x(B)80
1x(B)60</t>
  </si>
  <si>
    <t>Spider L3</t>
  </si>
  <si>
    <t>019.05.L-E</t>
  </si>
  <si>
    <t>1x(B)50
1x(B)60
1x(B)70</t>
  </si>
  <si>
    <t>Erebus L1</t>
  </si>
  <si>
    <t>019.06.L-M</t>
  </si>
  <si>
    <t>1x(B)60
1x(B)70</t>
  </si>
  <si>
    <t>Erebus L2</t>
  </si>
  <si>
    <t>019.07.L-H</t>
  </si>
  <si>
    <t>1x(B)40
1x(B)60</t>
  </si>
  <si>
    <t>Onotoa</t>
  </si>
  <si>
    <t>019.08.L-H</t>
  </si>
  <si>
    <t>1x(B)70
2x(B)60
2x(B)50</t>
  </si>
  <si>
    <t>The Saucer L1</t>
  </si>
  <si>
    <t>019.09.L-E</t>
  </si>
  <si>
    <t>Monchu</t>
  </si>
  <si>
    <t>019.10.L-H</t>
  </si>
  <si>
    <t>1x(B)140
1x(B)120
1x(B)160</t>
  </si>
  <si>
    <t>Cocoa</t>
  </si>
  <si>
    <t>019.11.L-E</t>
  </si>
  <si>
    <t>2x(B)50</t>
  </si>
  <si>
    <t>Hokkaido</t>
  </si>
  <si>
    <t>019.12.L-M</t>
  </si>
  <si>
    <t>1x(B)60
2x(B)50</t>
  </si>
  <si>
    <t>Albertine</t>
  </si>
  <si>
    <t>019.01.XL-H</t>
  </si>
  <si>
    <t>Jarvis</t>
  </si>
  <si>
    <t>019.02.XL-E</t>
  </si>
  <si>
    <t>1x(C)130</t>
  </si>
  <si>
    <t>Diamond</t>
  </si>
  <si>
    <t>019.03.XL-H</t>
  </si>
  <si>
    <t>Vesuve</t>
  </si>
  <si>
    <t>019.04.XL-M</t>
  </si>
  <si>
    <t>1x(B)100</t>
  </si>
  <si>
    <t>Pavlov</t>
  </si>
  <si>
    <t>019.05.XL-H</t>
  </si>
  <si>
    <t>1x(B)50</t>
  </si>
  <si>
    <t>Pavlov Sister</t>
  </si>
  <si>
    <t>019.06.XL-H</t>
  </si>
  <si>
    <t>Taal</t>
  </si>
  <si>
    <t>019.07.XL-M</t>
  </si>
  <si>
    <t>1x(5)50</t>
  </si>
  <si>
    <t>The Saucer XL1</t>
  </si>
  <si>
    <t>019.08.XL-E</t>
  </si>
  <si>
    <t>1x(B)60
1x(B)120</t>
  </si>
  <si>
    <t>Tartempion</t>
  </si>
  <si>
    <t>019.09.XL-H</t>
  </si>
  <si>
    <t>1x(B)200</t>
  </si>
  <si>
    <t>Agun</t>
  </si>
  <si>
    <t>019.10.XL-H</t>
  </si>
  <si>
    <t>Tycho</t>
  </si>
  <si>
    <t>019.11.XL-M</t>
  </si>
  <si>
    <t>Okama</t>
  </si>
  <si>
    <t>019.12.XL-E</t>
  </si>
  <si>
    <t>Vulcain</t>
  </si>
  <si>
    <t>019.01.XXL-M</t>
  </si>
  <si>
    <t>Krakatoa</t>
  </si>
  <si>
    <t>019.02.XXL-M</t>
  </si>
  <si>
    <t>Fuego</t>
  </si>
  <si>
    <t>019.03.XXL-M</t>
  </si>
  <si>
    <t>1x(B)80</t>
  </si>
  <si>
    <t>Truc</t>
  </si>
  <si>
    <t>019.04.XXL-M</t>
  </si>
  <si>
    <t>1x(B)120</t>
  </si>
  <si>
    <t>Bagana</t>
  </si>
  <si>
    <t>019.05.XXL-H</t>
  </si>
  <si>
    <t>Muche</t>
  </si>
  <si>
    <t>019.06.XXL-H</t>
  </si>
  <si>
    <t>Bobet</t>
  </si>
  <si>
    <t>019.07.XXL-H</t>
  </si>
  <si>
    <t>Fangio</t>
  </si>
  <si>
    <t>019.08.XXL-M</t>
  </si>
  <si>
    <t>1x(B)204</t>
  </si>
  <si>
    <t>Fuji</t>
  </si>
  <si>
    <t>019.01.MEG-E</t>
  </si>
  <si>
    <t>1x(C)170</t>
  </si>
  <si>
    <t>Etna</t>
  </si>
  <si>
    <t>019.02.MEG-M</t>
  </si>
  <si>
    <t>1x(C)136</t>
  </si>
  <si>
    <t>Fournaise</t>
  </si>
  <si>
    <t>019.03.MEG-M</t>
  </si>
  <si>
    <t>Galeras</t>
  </si>
  <si>
    <t>019.04.MEG-H</t>
  </si>
  <si>
    <t>Bidule</t>
  </si>
  <si>
    <t>019.05.MEG-H</t>
  </si>
  <si>
    <t>Machin</t>
  </si>
  <si>
    <t>019.06.MEG-H</t>
  </si>
  <si>
    <t>11x(B)213</t>
  </si>
  <si>
    <t>Tête à claques</t>
  </si>
  <si>
    <t>019.07.MEG-H</t>
  </si>
  <si>
    <t>Gus</t>
  </si>
  <si>
    <t>019.08.MEG-H</t>
  </si>
  <si>
    <t>1x(B)180</t>
  </si>
  <si>
    <t>Chose</t>
  </si>
  <si>
    <t>019.09.MEG-H</t>
  </si>
  <si>
    <t>Jo</t>
  </si>
  <si>
    <t>019.10.MEG-H</t>
  </si>
  <si>
    <t>Lepot</t>
  </si>
  <si>
    <t>019.11.MEG-E</t>
  </si>
  <si>
    <t>Magma</t>
  </si>
  <si>
    <t>019.12.MEG-H</t>
  </si>
  <si>
    <t>Atole</t>
  </si>
  <si>
    <t>019.13.MEG-E</t>
  </si>
  <si>
    <t>Pulsar XS1</t>
  </si>
  <si>
    <t>020.01.XS-H</t>
  </si>
  <si>
    <t>Pulsar XS2</t>
  </si>
  <si>
    <t>020.02.XS-H</t>
  </si>
  <si>
    <t>Pulsar S1</t>
  </si>
  <si>
    <t>020.01.S-H</t>
  </si>
  <si>
    <t>5x(B)50</t>
  </si>
  <si>
    <t>Pulsar M1</t>
  </si>
  <si>
    <t>020.01.M-M</t>
  </si>
  <si>
    <t>5x(B)70</t>
  </si>
  <si>
    <t>Pulsar L1</t>
  </si>
  <si>
    <t>020.01.L-M</t>
  </si>
  <si>
    <t>3x(B)90</t>
  </si>
  <si>
    <t>Pulsar L2</t>
  </si>
  <si>
    <t>020.02.L-M</t>
  </si>
  <si>
    <t>1x(B)120
2x(B)100</t>
  </si>
  <si>
    <t>Pulsar XL1</t>
  </si>
  <si>
    <t>020.01.XL-M</t>
  </si>
  <si>
    <t>1x(B)90
1x(B)80
1x(B)100</t>
  </si>
  <si>
    <t>Pulsar XL2</t>
  </si>
  <si>
    <t>020.02.XL-H</t>
  </si>
  <si>
    <t>Pulsar XL3</t>
  </si>
  <si>
    <t>020.03.XL-M</t>
  </si>
  <si>
    <t>Pulsar XXL1</t>
  </si>
  <si>
    <t>020.01.XXL-M</t>
  </si>
  <si>
    <t>1x(B)120
1x(B)140</t>
  </si>
  <si>
    <t>Pulsar XXL2</t>
  </si>
  <si>
    <t>020.02.XXL-M</t>
  </si>
  <si>
    <t>Pulsar mega 1</t>
  </si>
  <si>
    <t>020.01.MEG-M</t>
  </si>
  <si>
    <t>Pulsar mega 2</t>
  </si>
  <si>
    <t>020.02.MEG-H</t>
  </si>
  <si>
    <t>Pulsar mega 3</t>
  </si>
  <si>
    <t>020.03.MEG-M</t>
  </si>
  <si>
    <t>Boomerang</t>
  </si>
  <si>
    <t>Sydney XS1</t>
  </si>
  <si>
    <t>021.01.XS-H</t>
  </si>
  <si>
    <t>Sydney XS2</t>
  </si>
  <si>
    <t>021.02.XS-H</t>
  </si>
  <si>
    <t>Inertia</t>
  </si>
  <si>
    <t>021.01.S-H</t>
  </si>
  <si>
    <t>10x(B)40</t>
  </si>
  <si>
    <t>Weapon S1</t>
  </si>
  <si>
    <t>021.02.S-H</t>
  </si>
  <si>
    <t>Weapon S2</t>
  </si>
  <si>
    <t>021.03.S-H</t>
  </si>
  <si>
    <t>Station</t>
  </si>
  <si>
    <t>021.04.S-M</t>
  </si>
  <si>
    <t>Element</t>
  </si>
  <si>
    <t>021.05.S-M</t>
  </si>
  <si>
    <t>Spirit</t>
  </si>
  <si>
    <t>021.06.S-M</t>
  </si>
  <si>
    <t>Killer M1</t>
  </si>
  <si>
    <t>021.01.M-H</t>
  </si>
  <si>
    <t>Killer M2</t>
  </si>
  <si>
    <t>021.02.M-M</t>
  </si>
  <si>
    <t>Killer M3</t>
  </si>
  <si>
    <t>021.03.M-M</t>
  </si>
  <si>
    <t>Weapon M1</t>
  </si>
  <si>
    <t>021.04.M-H</t>
  </si>
  <si>
    <t>3x(B)50</t>
  </si>
  <si>
    <t>Song L1</t>
  </si>
  <si>
    <t>021.01.L-H</t>
  </si>
  <si>
    <t>1x(B)50
2x(B)40</t>
  </si>
  <si>
    <t>Song L2</t>
  </si>
  <si>
    <t>021.02.L-M</t>
  </si>
  <si>
    <t>2x(B)40
1x(B)50</t>
  </si>
  <si>
    <t>Song L3</t>
  </si>
  <si>
    <t>021.03.L-M</t>
  </si>
  <si>
    <t>Song L4</t>
  </si>
  <si>
    <t>021.04.L-E</t>
  </si>
  <si>
    <t>1x(B)40
2x(B)50</t>
  </si>
  <si>
    <t>Song L5</t>
  </si>
  <si>
    <t>021.05.L-E</t>
  </si>
  <si>
    <t>2x(B)50
1x(B)40</t>
  </si>
  <si>
    <t>Line</t>
  </si>
  <si>
    <t>021.06.L-M</t>
  </si>
  <si>
    <t>1x(B)60
1x(B)80
1x(B)50</t>
  </si>
  <si>
    <t>Weapon L1</t>
  </si>
  <si>
    <t>021.07.L-H</t>
  </si>
  <si>
    <t>Weapon L2</t>
  </si>
  <si>
    <t>021.08.L-H</t>
  </si>
  <si>
    <t>3x(B)60</t>
  </si>
  <si>
    <t>Rarrk</t>
  </si>
  <si>
    <t>021.09.L-E</t>
  </si>
  <si>
    <t>1x(B)90
1x(B)60
1x(B)50</t>
  </si>
  <si>
    <t>Inuit L1</t>
  </si>
  <si>
    <t>021.10.L-E</t>
  </si>
  <si>
    <t>Tribal XL1</t>
  </si>
  <si>
    <t>021.01.XL-H</t>
  </si>
  <si>
    <t>2x(B)40</t>
  </si>
  <si>
    <t>Tribal XL2</t>
  </si>
  <si>
    <t>021.02.XL-M</t>
  </si>
  <si>
    <t>Tribal XL3</t>
  </si>
  <si>
    <t>021.10.XL-E</t>
  </si>
  <si>
    <t>1x(B)60
1x(B)40</t>
  </si>
  <si>
    <t>Arbor XL1</t>
  </si>
  <si>
    <t>021.03.XL-H</t>
  </si>
  <si>
    <t>1x(B)80
1x(B)90</t>
  </si>
  <si>
    <t>Arbor XL2</t>
  </si>
  <si>
    <t>021.04.XL-M</t>
  </si>
  <si>
    <t>Nomade XL1</t>
  </si>
  <si>
    <t>021.05.XL-E</t>
  </si>
  <si>
    <t>Nomade XL2</t>
  </si>
  <si>
    <t>021.06.XL-E</t>
  </si>
  <si>
    <t>Weapon XL1</t>
  </si>
  <si>
    <t>021.07.XL-H</t>
  </si>
  <si>
    <t>Inuit XL1</t>
  </si>
  <si>
    <t xml:space="preserve"> 021.08.XL-E</t>
  </si>
  <si>
    <t>2x(B)160</t>
  </si>
  <si>
    <t>Inuit XL2</t>
  </si>
  <si>
    <t>021.09.XL-E</t>
  </si>
  <si>
    <t>2x(B)140</t>
  </si>
  <si>
    <t>Ultimate</t>
  </si>
  <si>
    <t>021.01.XXL-H</t>
  </si>
  <si>
    <t>1x(B)50
1x(B)70</t>
  </si>
  <si>
    <t>Elder</t>
  </si>
  <si>
    <t>021.02.XXL-M</t>
  </si>
  <si>
    <t>1x(B)90
1x(B)50</t>
  </si>
  <si>
    <t>Outback</t>
  </si>
  <si>
    <t>021.03.XXL-M</t>
  </si>
  <si>
    <t>Sacral</t>
  </si>
  <si>
    <t>021.04.XXL-M</t>
  </si>
  <si>
    <t>Infinite</t>
  </si>
  <si>
    <t>021.01.MEG-H</t>
  </si>
  <si>
    <t>1x(B)70</t>
  </si>
  <si>
    <t>Native</t>
  </si>
  <si>
    <t>021.02.MEG-M</t>
  </si>
  <si>
    <t>Intuition mega 1</t>
  </si>
  <si>
    <t>021.03.MEG-E</t>
  </si>
  <si>
    <t>Intuition mega 2</t>
  </si>
  <si>
    <t>021.04.MEG-E</t>
  </si>
  <si>
    <t>Intuition mega 3</t>
  </si>
  <si>
    <t>021.05.MEG-M</t>
  </si>
  <si>
    <t>XS 1</t>
  </si>
  <si>
    <t>100.01.XS-H</t>
  </si>
  <si>
    <t>S 1</t>
  </si>
  <si>
    <t>100.01.S-H</t>
  </si>
  <si>
    <t>1x(B)70
6x(B)50
2x(B)40
1x(B)60</t>
  </si>
  <si>
    <t>S 2</t>
  </si>
  <si>
    <t>100.02.S-M</t>
  </si>
  <si>
    <t>S 3</t>
  </si>
  <si>
    <t>100.03.S-H</t>
  </si>
  <si>
    <t>M 1</t>
  </si>
  <si>
    <t>100.01.M-M</t>
  </si>
  <si>
    <t>3x(B)60
2x(B)70</t>
  </si>
  <si>
    <t>M 2</t>
  </si>
  <si>
    <t>100.02.M-M</t>
  </si>
  <si>
    <t>L 1</t>
  </si>
  <si>
    <t>100.01.L-M</t>
  </si>
  <si>
    <t>2x(B)90
1x(B)80</t>
  </si>
  <si>
    <t>L 2</t>
  </si>
  <si>
    <t>100.02.L-H</t>
  </si>
  <si>
    <t>1x(B)70
2x(B)80</t>
  </si>
  <si>
    <t>L 3</t>
  </si>
  <si>
    <t>100.03.L-M</t>
  </si>
  <si>
    <t>2x(B)50
2x(B)60
1x(B)40</t>
  </si>
  <si>
    <t>L 4</t>
  </si>
  <si>
    <t>100.04.L-M</t>
  </si>
  <si>
    <t>3x(B)60
1x(B)50
1x(B)70</t>
  </si>
  <si>
    <t>XL 1</t>
  </si>
  <si>
    <t>100.01.XL-M</t>
  </si>
  <si>
    <t>1x(B)70
1x(B)80</t>
  </si>
  <si>
    <t>XL 2</t>
  </si>
  <si>
    <t>100.02.XL-M</t>
  </si>
  <si>
    <t>2x(B)120</t>
  </si>
  <si>
    <t>XL 3</t>
  </si>
  <si>
    <t>100.03.XL-H</t>
  </si>
  <si>
    <t>XL 4</t>
  </si>
  <si>
    <t>100.04.XL-M</t>
  </si>
  <si>
    <t>1x(B)120
1x(B)80
1x(B)100</t>
  </si>
  <si>
    <t>XL 5</t>
  </si>
  <si>
    <t>100.05.XL-M</t>
  </si>
  <si>
    <t>XL 6</t>
  </si>
  <si>
    <t>100.06.XL-M</t>
  </si>
  <si>
    <t>1x(B)80
1x(B)70
1x(B)60</t>
  </si>
  <si>
    <t>XL 7</t>
  </si>
  <si>
    <t>100.07.XL-M</t>
  </si>
  <si>
    <t>XL 8</t>
  </si>
  <si>
    <t>100.08.XL-H</t>
  </si>
  <si>
    <t>1x(B)120
1x(B)100</t>
  </si>
  <si>
    <t>XXL 1</t>
  </si>
  <si>
    <t>100.01.XXL-M</t>
  </si>
  <si>
    <t>XXL 2</t>
  </si>
  <si>
    <t>100.02.XXL-E</t>
  </si>
  <si>
    <t>XXL 3</t>
  </si>
  <si>
    <t>100.03.XXL-M</t>
  </si>
  <si>
    <t>XXL 4</t>
  </si>
  <si>
    <t>100.04.XXL-M</t>
  </si>
  <si>
    <t>XXL 5</t>
  </si>
  <si>
    <t>100.05.XXL-M</t>
  </si>
  <si>
    <t>XXL 6</t>
  </si>
  <si>
    <t>100.06.XXL-M</t>
  </si>
  <si>
    <t>x(B)160</t>
  </si>
  <si>
    <t>XXL 7</t>
  </si>
  <si>
    <t>100.07.XXL-H</t>
  </si>
  <si>
    <t>XXL 8</t>
  </si>
  <si>
    <t>MEG 1</t>
  </si>
  <si>
    <t>100.01.MEG-H</t>
  </si>
  <si>
    <t>MEG 2</t>
  </si>
  <si>
    <t>100.02.MEG-H</t>
  </si>
  <si>
    <t>MEG 3</t>
  </si>
  <si>
    <t>100.03.MEG-M</t>
  </si>
  <si>
    <t>MEG 4</t>
  </si>
  <si>
    <t>100.04.MEG-M</t>
  </si>
  <si>
    <t>MEG 5</t>
  </si>
  <si>
    <t>100.05.MEG.H</t>
  </si>
  <si>
    <t>MEG 6</t>
  </si>
  <si>
    <t>100.06.MEG-E</t>
  </si>
  <si>
    <t>MEG 7</t>
  </si>
  <si>
    <t>100.07.MEG-H</t>
  </si>
  <si>
    <t>MEG 8</t>
  </si>
  <si>
    <t>100.08.MEG-M</t>
  </si>
  <si>
    <t>MEG 9</t>
  </si>
  <si>
    <t>100.09.MEG-M</t>
  </si>
  <si>
    <t>MEG 10</t>
  </si>
  <si>
    <t>100.10.MEG-M</t>
  </si>
  <si>
    <t>Plugs</t>
  </si>
  <si>
    <t>000.00.000-0</t>
  </si>
  <si>
    <t>Total holds</t>
  </si>
  <si>
    <t>Fiberglass volumes</t>
  </si>
  <si>
    <t>Stored</t>
  </si>
  <si>
    <t>No stock</t>
  </si>
  <si>
    <t>Ral Code</t>
  </si>
  <si>
    <t>Nb vol/ set</t>
  </si>
  <si>
    <t>Black</t>
  </si>
  <si>
    <t>Blue</t>
  </si>
  <si>
    <t>Yellow</t>
  </si>
  <si>
    <t>Red</t>
  </si>
  <si>
    <t>White</t>
  </si>
  <si>
    <t>Green</t>
  </si>
  <si>
    <t>Purple</t>
  </si>
  <si>
    <t>Nb Pieces</t>
  </si>
  <si>
    <t>Scoop</t>
  </si>
  <si>
    <t>Scoop 1</t>
  </si>
  <si>
    <t>VOL.F.001-M</t>
  </si>
  <si>
    <t>Scoop 2</t>
  </si>
  <si>
    <t>VOL.F.002-M</t>
  </si>
  <si>
    <t>Pinch</t>
  </si>
  <si>
    <t>Pinch 1</t>
  </si>
  <si>
    <t>VOL.F.003-H</t>
  </si>
  <si>
    <t>Pinch 2</t>
  </si>
  <si>
    <t>VOL.F.004-H</t>
  </si>
  <si>
    <t>Rocket</t>
  </si>
  <si>
    <t>Rocket 1</t>
  </si>
  <si>
    <t>VOL.F.005-H</t>
  </si>
  <si>
    <t>Rocket 2</t>
  </si>
  <si>
    <t>VOL.F.006-H</t>
  </si>
  <si>
    <t>Triangle</t>
  </si>
  <si>
    <t>Triangle 1</t>
  </si>
  <si>
    <t>VOL.F.007-H</t>
  </si>
  <si>
    <t>Triangle 2</t>
  </si>
  <si>
    <t>VOL.F.008-E</t>
  </si>
  <si>
    <t>Tube</t>
  </si>
  <si>
    <t>Tube 1</t>
  </si>
  <si>
    <t>VOL.F.009-E</t>
  </si>
  <si>
    <t>Tube 2</t>
  </si>
  <si>
    <t>VOL.F.010-E</t>
  </si>
  <si>
    <t>Tube 3</t>
  </si>
  <si>
    <t>VOL.F.011-E</t>
  </si>
  <si>
    <t>Tube 4</t>
  </si>
  <si>
    <t>VOL.F.012-H</t>
  </si>
  <si>
    <t>Tube 5</t>
  </si>
  <si>
    <t>VOL.F.013-M</t>
  </si>
  <si>
    <t>Cube</t>
  </si>
  <si>
    <t>Cube 1</t>
  </si>
  <si>
    <t>VOL.F.014-M</t>
  </si>
  <si>
    <t>Cube 2</t>
  </si>
  <si>
    <t>VOL.F.015-H</t>
  </si>
  <si>
    <t>Cube 3</t>
  </si>
  <si>
    <t>VOL.F.016-M</t>
  </si>
  <si>
    <t>Cube 4</t>
  </si>
  <si>
    <t>VOL.F.017-H</t>
  </si>
  <si>
    <t>Cube 5</t>
  </si>
  <si>
    <t>VOL.F.018-M</t>
  </si>
  <si>
    <t>Lame</t>
  </si>
  <si>
    <t>Lame 1</t>
  </si>
  <si>
    <t>VOL.F.019-E</t>
  </si>
  <si>
    <t>Sculpt</t>
  </si>
  <si>
    <t>Sculpt 1</t>
  </si>
  <si>
    <t>VOL.F.020-M</t>
  </si>
  <si>
    <t>BoomRamp</t>
  </si>
  <si>
    <t>BoomRamp 1</t>
  </si>
  <si>
    <t>VOL.F.021-E</t>
  </si>
  <si>
    <t>Not available</t>
  </si>
  <si>
    <t>BoomRamp 2</t>
  </si>
  <si>
    <t>VOL.F.022-E</t>
  </si>
  <si>
    <t>BoomRamp 3</t>
  </si>
  <si>
    <t>VOL.F.023-M</t>
  </si>
  <si>
    <t>BoomRamp 4</t>
  </si>
  <si>
    <t>VOL.F.024-M</t>
  </si>
  <si>
    <t>BoomRamp 5</t>
  </si>
  <si>
    <t>VOL.F.025-M</t>
  </si>
  <si>
    <t>BoomRamp 6</t>
  </si>
  <si>
    <t>VOL.F.026-H</t>
  </si>
  <si>
    <t>BoomJump</t>
  </si>
  <si>
    <t>BoomJump 1</t>
  </si>
  <si>
    <t>VOL.F.027-E</t>
  </si>
  <si>
    <t>BoomJump 2</t>
  </si>
  <si>
    <t>VOL.F.028-E</t>
  </si>
  <si>
    <t>BoomJump 3</t>
  </si>
  <si>
    <t>VOL.F.029-E</t>
  </si>
  <si>
    <t>BoomJump 4</t>
  </si>
  <si>
    <t>VOL.F.030-M</t>
  </si>
  <si>
    <t>BoomJump 5</t>
  </si>
  <si>
    <t>VOL.F.031-H</t>
  </si>
  <si>
    <t>BoomJump 6</t>
  </si>
  <si>
    <t>VOL.F.032-M</t>
  </si>
  <si>
    <t xml:space="preserve"> Taji</t>
  </si>
  <si>
    <t xml:space="preserve"> Taji 1</t>
  </si>
  <si>
    <t>VOL.F.035-M</t>
  </si>
  <si>
    <t>Taji 2</t>
  </si>
  <si>
    <t>VOL.F.033-M</t>
  </si>
  <si>
    <t>Taji 3</t>
  </si>
  <si>
    <t>VOL.F.034-H</t>
  </si>
  <si>
    <t>Taji 4</t>
  </si>
  <si>
    <t>VOL.F.041-M</t>
  </si>
  <si>
    <t>Taji bubble</t>
  </si>
  <si>
    <t>Taji bubble 1</t>
  </si>
  <si>
    <t>VOL.F.036-M</t>
  </si>
  <si>
    <t>Taji Bubble 2</t>
  </si>
  <si>
    <t>VOL.F.037-E</t>
  </si>
  <si>
    <t>Taji Bubble 3</t>
  </si>
  <si>
    <t>VOL.F.038-M</t>
  </si>
  <si>
    <t>Taji Bubble 4</t>
  </si>
  <si>
    <t>VOL.F.039-E</t>
  </si>
  <si>
    <t>Taji Bubble 5</t>
  </si>
  <si>
    <t>VOL.F.040-M</t>
  </si>
  <si>
    <t>Taji Slab</t>
  </si>
  <si>
    <t>Taji Slab 1</t>
  </si>
  <si>
    <t>VOL.F.042-H</t>
  </si>
  <si>
    <t>Taji Slab 2</t>
  </si>
  <si>
    <t>VOL.F.043-M</t>
  </si>
  <si>
    <t>Taji Slab 3</t>
  </si>
  <si>
    <t>VOL.F.044-H</t>
  </si>
  <si>
    <t>Taji Slab 4</t>
  </si>
  <si>
    <t>VOL.F.045-M</t>
  </si>
  <si>
    <t>Taji Slab 5</t>
  </si>
  <si>
    <t>VOL.F.046-M</t>
  </si>
  <si>
    <t>Taji Pinch</t>
  </si>
  <si>
    <t>Taji Pinch 1</t>
  </si>
  <si>
    <t>VOL.F.047-M</t>
  </si>
  <si>
    <t>Taji Pinch 2</t>
  </si>
  <si>
    <t>VOL.F.048-M</t>
  </si>
  <si>
    <t>Taji Pinch 3</t>
  </si>
  <si>
    <t>VOL.F.049-M</t>
  </si>
  <si>
    <t>Taji Pinch 4</t>
  </si>
  <si>
    <t>VOL.F.050-E</t>
  </si>
  <si>
    <t>Taji Pinch 5</t>
  </si>
  <si>
    <t>VOL.F.051-H</t>
  </si>
  <si>
    <t>Taji Pinch 6</t>
  </si>
  <si>
    <t>VOL.F.052-M</t>
  </si>
  <si>
    <t>Taji Pinch 7</t>
  </si>
  <si>
    <t>VOL.F.053-H</t>
  </si>
  <si>
    <t>Taji Pinch 8</t>
  </si>
  <si>
    <t>VOL.F.054-E</t>
  </si>
  <si>
    <t>Taji Pinch 9</t>
  </si>
  <si>
    <t>VOL.F.055-H</t>
  </si>
  <si>
    <t>Taji Pinch 10</t>
  </si>
  <si>
    <t>VOL.F.056-E</t>
  </si>
  <si>
    <t>Taji Pinch 1 DT</t>
  </si>
  <si>
    <t>VOL.F.076-M</t>
  </si>
  <si>
    <t>Taji Pinch 2 DT</t>
  </si>
  <si>
    <t>VOL.F.077-M</t>
  </si>
  <si>
    <t>Taji Pinch 3 DT</t>
  </si>
  <si>
    <t>VOL.F.078-M</t>
  </si>
  <si>
    <t>Taji Pinch 4 DT</t>
  </si>
  <si>
    <t>VOL.F.079-E</t>
  </si>
  <si>
    <t>Taji Pinch 5 DT</t>
  </si>
  <si>
    <t>VOL.F.080-H</t>
  </si>
  <si>
    <t>Taji Pinch 6 DT</t>
  </si>
  <si>
    <t>VOL.F.081-M</t>
  </si>
  <si>
    <t>Taji Pinch 7 DT</t>
  </si>
  <si>
    <t>VOL.F.082-H</t>
  </si>
  <si>
    <t>Taji Pinch 8 DT</t>
  </si>
  <si>
    <t>VOL.F.083-E</t>
  </si>
  <si>
    <t>Taji Pinch 9 DT</t>
  </si>
  <si>
    <t>VOL.F.084-H</t>
  </si>
  <si>
    <t>Taji Pinch 10 DT</t>
  </si>
  <si>
    <t>VOL.F.085-E</t>
  </si>
  <si>
    <t>VOL.F.057-E</t>
  </si>
  <si>
    <t>VOL.F.058-E</t>
  </si>
  <si>
    <t>VOL.F.059-E</t>
  </si>
  <si>
    <t>Wave 4</t>
  </si>
  <si>
    <t>VOL.F.060-E</t>
  </si>
  <si>
    <t>Wave 5</t>
  </si>
  <si>
    <t>VOL.F.061-E</t>
  </si>
  <si>
    <t>Wave 6</t>
  </si>
  <si>
    <t>VOL.F.062-M</t>
  </si>
  <si>
    <t>Wave 7</t>
  </si>
  <si>
    <t>VOL.F.063-E</t>
  </si>
  <si>
    <t>Wave 8</t>
  </si>
  <si>
    <t>VOL.F.064-M</t>
  </si>
  <si>
    <t>Crater Meteor 1</t>
  </si>
  <si>
    <t>VOL.F.065-M</t>
  </si>
  <si>
    <t>Sky-ball</t>
  </si>
  <si>
    <t>Sky-ball S1</t>
  </si>
  <si>
    <t>VOL.F.066-H</t>
  </si>
  <si>
    <t>Sky-ball S2</t>
  </si>
  <si>
    <t>VOL.F.067-H</t>
  </si>
  <si>
    <t>Sky-ball M1</t>
  </si>
  <si>
    <t>VOL.F.068-H</t>
  </si>
  <si>
    <t>Sky-ball M2</t>
  </si>
  <si>
    <t>VOL.F.069-H</t>
  </si>
  <si>
    <t>Sky-ball L1</t>
  </si>
  <si>
    <t>VOL.F.070-H</t>
  </si>
  <si>
    <t>Sky-ball L2</t>
  </si>
  <si>
    <t>VOL.F.071-H</t>
  </si>
  <si>
    <t>Sky-ball XL1</t>
  </si>
  <si>
    <t>VOL.F.072-H</t>
  </si>
  <si>
    <t>Sky-ball XL2</t>
  </si>
  <si>
    <t>VOL.F.073-H</t>
  </si>
  <si>
    <t>Total Sky-ball 1</t>
  </si>
  <si>
    <t>VOL.F.074-H</t>
  </si>
  <si>
    <t>Total Sky-ball 2</t>
  </si>
  <si>
    <t>VOL.F.075-H</t>
  </si>
  <si>
    <t>Total volumes</t>
  </si>
  <si>
    <t>Wooden volumes &amp; wooden holds</t>
  </si>
  <si>
    <t>Nb holds or vol/ set</t>
  </si>
  <si>
    <t>Sizes (cm)</t>
  </si>
  <si>
    <t>black</t>
  </si>
  <si>
    <t>Grey</t>
  </si>
  <si>
    <t>Nb pieces</t>
  </si>
  <si>
    <t>Wooden boomerangs 1</t>
  </si>
  <si>
    <t>W.01.01.L</t>
  </si>
  <si>
    <t>70*20*7</t>
  </si>
  <si>
    <t>Wooden boomerangs 2</t>
  </si>
  <si>
    <t>W.01.02.L</t>
  </si>
  <si>
    <t>65*23*8</t>
  </si>
  <si>
    <t>Wooden boomerangs 3</t>
  </si>
  <si>
    <t>W.01.03.L</t>
  </si>
  <si>
    <t>67*23*7</t>
  </si>
  <si>
    <t>Wooden boomerangs 4</t>
  </si>
  <si>
    <t>W.01.04.L</t>
  </si>
  <si>
    <t>82*27*6</t>
  </si>
  <si>
    <t>Wooden boomerangs 5</t>
  </si>
  <si>
    <t>W.01.05.L</t>
  </si>
  <si>
    <t>80*28*6</t>
  </si>
  <si>
    <t>Wooden boomerangs 6</t>
  </si>
  <si>
    <t>W.01.06.L</t>
  </si>
  <si>
    <t>81*28*9</t>
  </si>
  <si>
    <t>Wooden boomerangs 7</t>
  </si>
  <si>
    <t>W.01.07.L</t>
  </si>
  <si>
    <t xml:space="preserve">65*15*6 </t>
  </si>
  <si>
    <t>Pentagon</t>
  </si>
  <si>
    <t>Pentagon M</t>
  </si>
  <si>
    <t>W.02.01.M</t>
  </si>
  <si>
    <t xml:space="preserve">55*34*13 &amp; 55*28*13 </t>
  </si>
  <si>
    <t>Pentagon L</t>
  </si>
  <si>
    <t>W.02.02.L</t>
  </si>
  <si>
    <t xml:space="preserve">80*50*21 &amp; 80*42*21 </t>
  </si>
  <si>
    <t>Ramps</t>
  </si>
  <si>
    <t>Ramps 1</t>
  </si>
  <si>
    <t>W.03.01.M</t>
  </si>
  <si>
    <t>59*29*12 ; 59*29*12 &amp; 59*29*12</t>
  </si>
  <si>
    <t>Starwoods</t>
  </si>
  <si>
    <t>Starwoods 1</t>
  </si>
  <si>
    <t>W.04.01.L</t>
  </si>
  <si>
    <t xml:space="preserve">75*45*17 &amp; 56*38*17 </t>
  </si>
  <si>
    <t>Starwoods 2</t>
  </si>
  <si>
    <t>W.04.02.L</t>
  </si>
  <si>
    <t xml:space="preserve">104*32*17 &amp;   72*26*17 </t>
  </si>
  <si>
    <t>Starwoods 3</t>
  </si>
  <si>
    <t>W.04.03.L</t>
  </si>
  <si>
    <t>133*26*17 &amp;  90*22*17</t>
  </si>
  <si>
    <t>Starwoods 4</t>
  </si>
  <si>
    <t>W.04.04.L</t>
  </si>
  <si>
    <t>94*37*17 &amp;49*37*17</t>
  </si>
  <si>
    <t>Starwoods 5</t>
  </si>
  <si>
    <t>W.04.05.L</t>
  </si>
  <si>
    <t xml:space="preserve">60*42*17   </t>
  </si>
  <si>
    <t>Starwoods 6</t>
  </si>
  <si>
    <t>W.04.06.L</t>
  </si>
  <si>
    <t>60*42*17</t>
  </si>
  <si>
    <t>Starwoods 7</t>
  </si>
  <si>
    <t>W.04.07.L</t>
  </si>
  <si>
    <t>100*48*17 ; 60*48*17 &amp; 30*48*17</t>
  </si>
  <si>
    <t>Asymmetric pyramids</t>
  </si>
  <si>
    <t>Asymmetric pyramids 1</t>
  </si>
  <si>
    <t>W.05.01.SML</t>
  </si>
  <si>
    <t>35*30*05 ; 48*40*06 &amp; 98*81*12</t>
  </si>
  <si>
    <t>Asymmetric pyramids 2</t>
  </si>
  <si>
    <t>W.05.02.SML</t>
  </si>
  <si>
    <t>35*30*07 ; 48*40*10 &amp; 98*81*17</t>
  </si>
  <si>
    <t>Asymmetric pyramids 3</t>
  </si>
  <si>
    <t>W.05.03.SML</t>
  </si>
  <si>
    <t>35*30*10 ; 48*40*14 &amp; 98*81*27</t>
  </si>
  <si>
    <t>Asymmetric pyramids 4</t>
  </si>
  <si>
    <t>W.05.04.SML</t>
  </si>
  <si>
    <t xml:space="preserve">35*30*14 ; 48*40*19 &amp; 98*81*34 </t>
  </si>
  <si>
    <t>Asymmetric pyramids 5</t>
  </si>
  <si>
    <t>W.05.05.L</t>
  </si>
  <si>
    <t>120*84*10</t>
  </si>
  <si>
    <t>Asymmetric pyramids 6</t>
  </si>
  <si>
    <t>W.05.06.L</t>
  </si>
  <si>
    <t>109*77*12</t>
  </si>
  <si>
    <t>Asymmetric pyramids 7</t>
  </si>
  <si>
    <t>W.05.07.L</t>
  </si>
  <si>
    <t>113*74*17</t>
  </si>
  <si>
    <t>Asymmetric pyramids 8</t>
  </si>
  <si>
    <t>W.05.08.L</t>
  </si>
  <si>
    <t>200*170*50</t>
  </si>
  <si>
    <t>Ball S1</t>
  </si>
  <si>
    <t>W.06.01.S</t>
  </si>
  <si>
    <t xml:space="preserve">100*50*11 </t>
  </si>
  <si>
    <t>Ball S2</t>
  </si>
  <si>
    <t>W.06.02.S</t>
  </si>
  <si>
    <t>100*42*17</t>
  </si>
  <si>
    <t>Ball S3</t>
  </si>
  <si>
    <t>W.06.03.S</t>
  </si>
  <si>
    <t>100*33*10</t>
  </si>
  <si>
    <t>Ball S4</t>
  </si>
  <si>
    <t>W.06.04.S</t>
  </si>
  <si>
    <t>100*29*10</t>
  </si>
  <si>
    <t>Ball S5</t>
  </si>
  <si>
    <t>W.06.05.S</t>
  </si>
  <si>
    <t>Ball S6</t>
  </si>
  <si>
    <t>W.06.06.S</t>
  </si>
  <si>
    <t>100*100*18</t>
  </si>
  <si>
    <t>Ball M1</t>
  </si>
  <si>
    <t>W.06.07.M</t>
  </si>
  <si>
    <t>130*65*14</t>
  </si>
  <si>
    <t>Ball M2</t>
  </si>
  <si>
    <t>W.06.08.M</t>
  </si>
  <si>
    <t>130*55*22</t>
  </si>
  <si>
    <t>Ball M3</t>
  </si>
  <si>
    <t>W.06.09.M</t>
  </si>
  <si>
    <t>130*43*14</t>
  </si>
  <si>
    <t>Ball M4</t>
  </si>
  <si>
    <t>W.06.10.M</t>
  </si>
  <si>
    <t>130*38*14</t>
  </si>
  <si>
    <t>Ball M5</t>
  </si>
  <si>
    <t>W.06.11.M</t>
  </si>
  <si>
    <t>130*130*48</t>
  </si>
  <si>
    <t>Ball M6</t>
  </si>
  <si>
    <t>W.06.12.M</t>
  </si>
  <si>
    <t>130125*23</t>
  </si>
  <si>
    <t>Ball L1</t>
  </si>
  <si>
    <t>W.06.13.L</t>
  </si>
  <si>
    <t>160*80*17</t>
  </si>
  <si>
    <t>Ball L2</t>
  </si>
  <si>
    <t>W.06.14.L</t>
  </si>
  <si>
    <t>160*67*27</t>
  </si>
  <si>
    <t>Ball L3</t>
  </si>
  <si>
    <t>W.06.15.L</t>
  </si>
  <si>
    <t>160*54*17</t>
  </si>
  <si>
    <t>Ball L4</t>
  </si>
  <si>
    <t>W.06.16.L</t>
  </si>
  <si>
    <t>160*48*18</t>
  </si>
  <si>
    <t>Ball XL1</t>
  </si>
  <si>
    <t>W.06.17.XL</t>
  </si>
  <si>
    <t>190*95*21</t>
  </si>
  <si>
    <t>Ball XL2</t>
  </si>
  <si>
    <t>W.06.18.XL</t>
  </si>
  <si>
    <t>188*81*33</t>
  </si>
  <si>
    <t>Ball XL3</t>
  </si>
  <si>
    <t>W.06.19.XL</t>
  </si>
  <si>
    <t>187*65*20</t>
  </si>
  <si>
    <t>Ball XL4</t>
  </si>
  <si>
    <t>W.06.20.XL</t>
  </si>
  <si>
    <t>184*58*21</t>
  </si>
  <si>
    <t>Finger crack</t>
  </si>
  <si>
    <t>Finger crack 15°</t>
  </si>
  <si>
    <t>W.10.01.M</t>
  </si>
  <si>
    <t>180*40 &amp; 180*40</t>
  </si>
  <si>
    <t>Finger crack 30°</t>
  </si>
  <si>
    <t>W.10.02.M</t>
  </si>
  <si>
    <t>110*40 &amp; 110*40</t>
  </si>
  <si>
    <t>Finger crack 90°</t>
  </si>
  <si>
    <t>W.10.03.M</t>
  </si>
  <si>
    <t>Open crack</t>
  </si>
  <si>
    <t>Open crack 15° </t>
  </si>
  <si>
    <t>W.07.01.L</t>
  </si>
  <si>
    <t>180*120 *20</t>
  </si>
  <si>
    <t>Wooden volumes</t>
  </si>
  <si>
    <t>W.08.01.L</t>
  </si>
  <si>
    <t>W.08.02.L</t>
  </si>
  <si>
    <t>W.08.03.L</t>
  </si>
  <si>
    <t>ignore:true;</t>
  </si>
  <si>
    <t>Invoice address</t>
  </si>
  <si>
    <t>Delivery address</t>
  </si>
  <si>
    <t>Sum pieces</t>
  </si>
  <si>
    <t>Sum sets</t>
  </si>
  <si>
    <t>Price without VAT</t>
  </si>
  <si>
    <t>Holds</t>
  </si>
  <si>
    <t>Estimated holds weight</t>
  </si>
  <si>
    <t>Sum without VAT</t>
  </si>
  <si>
    <t>Transport cost</t>
  </si>
  <si>
    <t>VAT 0%</t>
  </si>
  <si>
    <t>Sum including VAT</t>
  </si>
  <si>
    <t>100.08.XXL-M</t>
  </si>
  <si>
    <t>Craters</t>
  </si>
  <si>
    <t>Wave 2 DT</t>
  </si>
  <si>
    <t>Wave 3 DT</t>
  </si>
  <si>
    <t>Wave 1 DT</t>
  </si>
  <si>
    <t>Big Friend</t>
  </si>
  <si>
    <t>Big Fine F*</t>
  </si>
  <si>
    <t>Big Fat F*</t>
  </si>
  <si>
    <t>Big Flat F*</t>
  </si>
  <si>
    <t>130*20*20 &amp;180*30*30</t>
  </si>
  <si>
    <t>115*30*20 &amp;145*45*25</t>
  </si>
  <si>
    <t>100*30*15 &amp;130*50*20</t>
  </si>
  <si>
    <t>Shape Rider</t>
  </si>
  <si>
    <t>022.18.MEG</t>
  </si>
  <si>
    <t>022.19.MEG</t>
  </si>
  <si>
    <t xml:space="preserve">Riverside 16 XXL </t>
  </si>
  <si>
    <t>022.37.XXL</t>
  </si>
  <si>
    <t xml:space="preserve">Riverside 17 XXL </t>
  </si>
  <si>
    <t>022.38.XXL</t>
  </si>
  <si>
    <t xml:space="preserve">Riverside 18 XXL </t>
  </si>
  <si>
    <t>022.39.XXL</t>
  </si>
  <si>
    <t>Riverside 19 MEG</t>
  </si>
  <si>
    <t>022.40.MEG</t>
  </si>
  <si>
    <t>Riverside 20 MEG</t>
  </si>
  <si>
    <t>022.41.MEG</t>
  </si>
  <si>
    <t>Riverside 21 MEG</t>
  </si>
  <si>
    <t>022.42.MEG</t>
  </si>
  <si>
    <t>Sunside 17 MEG</t>
  </si>
  <si>
    <t>022.59.MEG</t>
  </si>
  <si>
    <t>Sunside 18 MEG</t>
  </si>
  <si>
    <t>022.60.MEG</t>
  </si>
  <si>
    <t>Lift</t>
  </si>
  <si>
    <t>Lift L 2</t>
  </si>
  <si>
    <t>023.04.L</t>
  </si>
  <si>
    <t>Lift L3</t>
  </si>
  <si>
    <t>023.05.L</t>
  </si>
  <si>
    <t>Lift XL1</t>
  </si>
  <si>
    <t>023.15.XL</t>
  </si>
  <si>
    <t>Lift XL2</t>
  </si>
  <si>
    <t>023.16.XL</t>
  </si>
  <si>
    <t>Lift XL3</t>
  </si>
  <si>
    <t>023.17.XL</t>
  </si>
  <si>
    <t>Lift XXL1</t>
  </si>
  <si>
    <t>023.20.XXL</t>
  </si>
  <si>
    <t>Taji</t>
  </si>
  <si>
    <t>Taji XXL1</t>
  </si>
  <si>
    <t>024.15.XXL</t>
  </si>
  <si>
    <t>Taji XXL2</t>
  </si>
  <si>
    <t>024.16.XXL</t>
  </si>
  <si>
    <t>Taji XXL3</t>
  </si>
  <si>
    <t>024.17.XXL</t>
  </si>
  <si>
    <t>Taji  MEG 1</t>
  </si>
  <si>
    <t>024.18.MEG</t>
  </si>
  <si>
    <t>Sky ball</t>
  </si>
  <si>
    <t>1x(B)100
1x(B)120</t>
  </si>
  <si>
    <t>1x(B)220</t>
  </si>
  <si>
    <t>1x(B)50/3x(B)6/1x(B)70</t>
  </si>
  <si>
    <t>2x(B)60/3x(B)50</t>
  </si>
  <si>
    <t>5x(B)60</t>
  </si>
  <si>
    <t>1x(B)80/2x(B)70</t>
  </si>
  <si>
    <t>PU CHF HT</t>
  </si>
  <si>
    <t>Total CHF</t>
  </si>
  <si>
    <t>Pebble 1 XXS</t>
  </si>
  <si>
    <t>022.01.XXS</t>
  </si>
  <si>
    <t>Pebble 2 XXS</t>
  </si>
  <si>
    <t>022.02.XXS</t>
  </si>
  <si>
    <t>Pebble 3 XS</t>
  </si>
  <si>
    <t>022.03.XS</t>
  </si>
  <si>
    <t>Pebble 4 S</t>
  </si>
  <si>
    <t>022.04.S</t>
  </si>
  <si>
    <t>Pebble 5 S</t>
  </si>
  <si>
    <t>022.05.S</t>
  </si>
  <si>
    <t>Breakside 1 L/XS</t>
  </si>
  <si>
    <t>022.06.L</t>
  </si>
  <si>
    <t>Breakside 2 L/M</t>
  </si>
  <si>
    <t>022.07.L</t>
  </si>
  <si>
    <t xml:space="preserve">Breakside 3 XL/M </t>
  </si>
  <si>
    <t>022.08.XL</t>
  </si>
  <si>
    <t>Breakside 4 XL/M</t>
  </si>
  <si>
    <t>022.09.XL</t>
  </si>
  <si>
    <t xml:space="preserve">Breakiside 5 XL/M </t>
  </si>
  <si>
    <t>022.10.XL</t>
  </si>
  <si>
    <t xml:space="preserve">Breakside 6 XXL/M </t>
  </si>
  <si>
    <t>022.11.XXL</t>
  </si>
  <si>
    <t xml:space="preserve">Breakside 7 XXL/L </t>
  </si>
  <si>
    <t>022.12.XXL</t>
  </si>
  <si>
    <t xml:space="preserve">Breakside 8 XXL/L </t>
  </si>
  <si>
    <t>022.13.XXL</t>
  </si>
  <si>
    <t>Breakside 9 XXL/L</t>
  </si>
  <si>
    <t>022.14.XXL</t>
  </si>
  <si>
    <t>Breakside 10 XXL/XL</t>
  </si>
  <si>
    <t>022.15.XXL</t>
  </si>
  <si>
    <t>Breakside 11 MEG/XL</t>
  </si>
  <si>
    <t>022.16.MEG</t>
  </si>
  <si>
    <t>Breakside 12 MEG/XL</t>
  </si>
  <si>
    <t>022.17.MEG</t>
  </si>
  <si>
    <t>Breakside 13 MEG/XL</t>
  </si>
  <si>
    <t>Breakside 14 MEG/XL</t>
  </si>
  <si>
    <t xml:space="preserve">Riverside 1 M </t>
  </si>
  <si>
    <t>022.22.M</t>
  </si>
  <si>
    <t xml:space="preserve">Riverside 2 M </t>
  </si>
  <si>
    <t>022.23.M</t>
  </si>
  <si>
    <t xml:space="preserve">Riverside 3 M </t>
  </si>
  <si>
    <t>022.24.M</t>
  </si>
  <si>
    <t xml:space="preserve">Riverside 6 M </t>
  </si>
  <si>
    <t>022.27.M</t>
  </si>
  <si>
    <t xml:space="preserve">Riverside 7 L </t>
  </si>
  <si>
    <t>022.28.L</t>
  </si>
  <si>
    <t xml:space="preserve">Riverside 8 L </t>
  </si>
  <si>
    <t>022.29.L</t>
  </si>
  <si>
    <t xml:space="preserve">Riverside 9 L </t>
  </si>
  <si>
    <t>022.30.L</t>
  </si>
  <si>
    <t xml:space="preserve">Riverside 10 XL </t>
  </si>
  <si>
    <t>022.31.XL</t>
  </si>
  <si>
    <t xml:space="preserve">Riverside 11 XL </t>
  </si>
  <si>
    <t>022.32.XL</t>
  </si>
  <si>
    <t>Riverside 12 XL</t>
  </si>
  <si>
    <t>022.33.XL</t>
  </si>
  <si>
    <t xml:space="preserve">Riverside 13 XXL </t>
  </si>
  <si>
    <t>022.34.XXL</t>
  </si>
  <si>
    <t xml:space="preserve">Riverside 14 XXL </t>
  </si>
  <si>
    <t>022.35.XXL</t>
  </si>
  <si>
    <t>Sunside 1 M</t>
  </si>
  <si>
    <t>022.43.M</t>
  </si>
  <si>
    <t>Sunside 3 L</t>
  </si>
  <si>
    <t>022.45.L</t>
  </si>
  <si>
    <t>Sunside 4 L</t>
  </si>
  <si>
    <t>022.46.L</t>
  </si>
  <si>
    <t>Sunside 5 L</t>
  </si>
  <si>
    <t>022.47.L</t>
  </si>
  <si>
    <t>Sunside 6 XL</t>
  </si>
  <si>
    <t>022.48.XL</t>
  </si>
  <si>
    <t>Sunside 7 XL</t>
  </si>
  <si>
    <t>022.49.XL</t>
  </si>
  <si>
    <t>Sunside 8 XL</t>
  </si>
  <si>
    <t>022.50.XL</t>
  </si>
  <si>
    <t>Sunside 9 XL</t>
  </si>
  <si>
    <t>022.51.XL</t>
  </si>
  <si>
    <t>Sunside 11 XXL</t>
  </si>
  <si>
    <t>022.53.XXL</t>
  </si>
  <si>
    <t>Sunside 12 XXL</t>
  </si>
  <si>
    <t>022.54.XXL</t>
  </si>
  <si>
    <t>Sunside 13 XXL</t>
  </si>
  <si>
    <t>022.55.XXL</t>
  </si>
  <si>
    <t>Sunside 14 XXL</t>
  </si>
  <si>
    <t>022.56.XXL</t>
  </si>
  <si>
    <t>Sunside 15 XXL</t>
  </si>
  <si>
    <t>022.57.XXL</t>
  </si>
  <si>
    <t>Sunside 16 XXL</t>
  </si>
  <si>
    <t>022.58.XXL</t>
  </si>
  <si>
    <t>Taji Pinch S</t>
  </si>
  <si>
    <t>024.01.S</t>
  </si>
  <si>
    <t>Taji Pinch M1</t>
  </si>
  <si>
    <t>024.02.M</t>
  </si>
  <si>
    <t>Taji Pinch M2</t>
  </si>
  <si>
    <t>024.03.M</t>
  </si>
  <si>
    <t>Taji Pinch L1</t>
  </si>
  <si>
    <t>024.04.L</t>
  </si>
  <si>
    <t>Taji Pinch XL1</t>
  </si>
  <si>
    <t>024.05.XL</t>
  </si>
  <si>
    <t>Taji Pinch XL2</t>
  </si>
  <si>
    <t>024.06.XL</t>
  </si>
  <si>
    <t>Taji Pinch XXL1</t>
  </si>
  <si>
    <t>024.07.XXL</t>
  </si>
  <si>
    <t>Taji Pinch XXL2</t>
  </si>
  <si>
    <t>024.08.XXL</t>
  </si>
  <si>
    <t>Taji Pinch MEG 1</t>
  </si>
  <si>
    <t>024.09.MEG</t>
  </si>
  <si>
    <t>PU  CHF HT</t>
  </si>
  <si>
    <t xml:space="preserve">Riverside 4 M </t>
  </si>
  <si>
    <t>022.25.M</t>
  </si>
  <si>
    <t>Breakside 15 MEG/XXL</t>
  </si>
  <si>
    <t>022.20.MEG</t>
  </si>
  <si>
    <t>Breakside 16 MEG/XXL</t>
  </si>
  <si>
    <t>022.21.MEG</t>
  </si>
  <si>
    <t>Sky-ball XS</t>
  </si>
  <si>
    <t>025.02.XS</t>
  </si>
  <si>
    <t>025.03.S</t>
  </si>
  <si>
    <t>025.04.S</t>
  </si>
  <si>
    <t>Taji Pinch MEG 2</t>
  </si>
  <si>
    <t>Taji Pinch MEG 3</t>
  </si>
  <si>
    <t>Taji Pinch MEG 9</t>
  </si>
  <si>
    <t>024.20.MEG</t>
  </si>
  <si>
    <t>024.27.MEG</t>
  </si>
  <si>
    <t>Taji Pinch MEG 4</t>
  </si>
  <si>
    <t>024.22.MEG</t>
  </si>
  <si>
    <t>Taji Pinch MEG 5</t>
  </si>
  <si>
    <t>024.23.MEG</t>
  </si>
  <si>
    <t>Taji Pinch MEG 6</t>
  </si>
  <si>
    <t>024.24.MEG</t>
  </si>
  <si>
    <t>Taji Pinch MEG 7</t>
  </si>
  <si>
    <t>024.25.MEG</t>
  </si>
  <si>
    <t>Taji Pinch MEG 8</t>
  </si>
  <si>
    <t>024.26.MEG</t>
  </si>
  <si>
    <t>Taji Pinch MEG 10</t>
  </si>
  <si>
    <t>024.28.MEG</t>
  </si>
  <si>
    <t>Taji Pinch MEG 11</t>
  </si>
  <si>
    <t>024.29.MEG</t>
  </si>
  <si>
    <t>Wooden Holds</t>
  </si>
  <si>
    <t>W.01.08</t>
  </si>
  <si>
    <t>45*14*7</t>
  </si>
  <si>
    <t>W.01.09</t>
  </si>
  <si>
    <t>95*95*21</t>
  </si>
  <si>
    <t>95*81*33</t>
  </si>
  <si>
    <t>95*65*20</t>
  </si>
  <si>
    <t>80*80*17</t>
  </si>
  <si>
    <t>80*67*27</t>
  </si>
  <si>
    <t>80*54*17</t>
  </si>
  <si>
    <t>start:5;End:375;Range:A;Reference:C;Colors:F-&gt;R;productName:Holds</t>
  </si>
  <si>
    <t>Pack mini boomerangs 1</t>
  </si>
  <si>
    <t>Pack mini boomerangs 2</t>
  </si>
  <si>
    <t>W.06.21.XS</t>
  </si>
  <si>
    <t>W.06.25.L</t>
  </si>
  <si>
    <t>024.21.MEG</t>
  </si>
  <si>
    <t>70*50*23</t>
  </si>
  <si>
    <t>W.06.22.XS</t>
  </si>
  <si>
    <t>70*40*15</t>
  </si>
  <si>
    <t>W.06.23.XXS</t>
  </si>
  <si>
    <t>50*35*9</t>
  </si>
  <si>
    <t>W.06.24.XXS</t>
  </si>
  <si>
    <t>50*28*20</t>
  </si>
  <si>
    <t>W.06.26.L</t>
  </si>
  <si>
    <t>W.06.27.L</t>
  </si>
  <si>
    <t>W.06.28.L</t>
  </si>
  <si>
    <t>80*48*17</t>
  </si>
  <si>
    <t>W.06.29.XL</t>
  </si>
  <si>
    <t>W.06.30.XL</t>
  </si>
  <si>
    <t>W.06.31.XL</t>
  </si>
  <si>
    <t>W.06.32.XL</t>
  </si>
  <si>
    <t>95*58*20</t>
  </si>
  <si>
    <t>2x(C)70
1x(C)50
1x(C)80
1x(C)60</t>
  </si>
  <si>
    <t>1x(C)60
1x(C)70
1x(C)40</t>
  </si>
  <si>
    <t>2x(C)50
2x(C)70
1x(C)120</t>
  </si>
  <si>
    <t>1x(C)80
1x(C)120</t>
  </si>
  <si>
    <t>2x(C)50
2x(C)60
1x(C)70</t>
  </si>
  <si>
    <t>1x(C)80
2x(C)70
2x(C)100</t>
  </si>
  <si>
    <t>2x(C)80
2x(C)70</t>
  </si>
  <si>
    <t>1x(B )50
2x(B)60</t>
  </si>
  <si>
    <t>4x(C)50
6x(C)40</t>
  </si>
  <si>
    <t>1x(B)70
2x(B)60</t>
  </si>
  <si>
    <t>1x(B)60
4x(B)70</t>
  </si>
  <si>
    <t>1x(B)70
1x(B)90</t>
  </si>
  <si>
    <t>5x(B)50
3x(B)40
2x(B)60</t>
  </si>
  <si>
    <t>3x(B)50
7x(B)40</t>
  </si>
  <si>
    <t>1x(B)80
2x(B)70</t>
  </si>
  <si>
    <t>1x(B)120
1x(B)100
1x(B)90</t>
  </si>
  <si>
    <t>1x(B)90
1x(B)100</t>
  </si>
  <si>
    <t>2x(B)90</t>
  </si>
  <si>
    <t>4x(B)40</t>
  </si>
  <si>
    <t>15x(B)40</t>
  </si>
  <si>
    <t>2x(B)40
3x(B)50</t>
  </si>
  <si>
    <t>3x(B)50
2x(B)40</t>
  </si>
  <si>
    <t>1x(B)80
1x(B)70
1x(B)120</t>
  </si>
  <si>
    <t>1x(B)70
1x(B)60</t>
  </si>
  <si>
    <t>2x(B)70
1x(B)50</t>
  </si>
  <si>
    <t>1x(B)40
4x(B)50</t>
  </si>
  <si>
    <t>2x(B)50
2x(B)70</t>
  </si>
  <si>
    <t>2x(B)60
1x(B)70</t>
  </si>
  <si>
    <t>1x(B)120
1x(B)70</t>
  </si>
  <si>
    <t>4x(B)60
1x(B)50</t>
  </si>
  <si>
    <t xml:space="preserve">1x(B)70
2x(B)60
</t>
  </si>
  <si>
    <t>2x(B)100
1x(B)80</t>
  </si>
  <si>
    <t>1x(B)80
3x(B)60</t>
  </si>
  <si>
    <t>1x(B)90
1x(B)120
1x(B)100</t>
  </si>
  <si>
    <t>2x(B)80
1x(B)90</t>
  </si>
  <si>
    <t>2x(B)60
2x(B)50</t>
  </si>
  <si>
    <t>11x(B)40
4x(B)50</t>
  </si>
  <si>
    <t>1x(B)70
3x(B)60
1x(B)50</t>
  </si>
  <si>
    <t>1x(B)80
3x(B)70</t>
  </si>
  <si>
    <t>1x(B)60
1x(B)90 1x(B)100</t>
  </si>
  <si>
    <t>8x(B)40
2x(B)50</t>
  </si>
  <si>
    <t>Balls</t>
  </si>
  <si>
    <t>Pack Ball XS1</t>
  </si>
  <si>
    <t>Pack Ball XS2</t>
  </si>
  <si>
    <t>Pack Ball XXS1</t>
  </si>
  <si>
    <t>Pack Ball XXS2</t>
  </si>
  <si>
    <t>Halfball M1</t>
  </si>
  <si>
    <t>W.06.33.L</t>
  </si>
  <si>
    <t>Halfball M2</t>
  </si>
  <si>
    <t>W.06.34.M</t>
  </si>
  <si>
    <t>Halfball M3</t>
  </si>
  <si>
    <t>W.06.35.M</t>
  </si>
  <si>
    <t>Halfball M4</t>
  </si>
  <si>
    <t>W.06.36.M</t>
  </si>
  <si>
    <t>Halfball L1</t>
  </si>
  <si>
    <t>Halfball L2</t>
  </si>
  <si>
    <t>Halfball L3</t>
  </si>
  <si>
    <t>Halfball L4</t>
  </si>
  <si>
    <t xml:space="preserve"> Halfball XL1</t>
  </si>
  <si>
    <t>Halfball XL2</t>
  </si>
  <si>
    <t>Halfball XL3</t>
  </si>
  <si>
    <t>Halfball XL4</t>
  </si>
  <si>
    <t>70*65*14</t>
  </si>
  <si>
    <t>70*55*22</t>
  </si>
  <si>
    <t>70*43*14</t>
  </si>
  <si>
    <t>70*38*14</t>
  </si>
  <si>
    <t>BoomRamp 1-2-3</t>
  </si>
  <si>
    <t>VOL.F.100-E</t>
  </si>
  <si>
    <t>BoomRamp 4-5-6</t>
  </si>
  <si>
    <t>VOL.F.101-M</t>
  </si>
  <si>
    <t>BoomJump 1 SML</t>
  </si>
  <si>
    <t>VOL.F.102-E</t>
  </si>
  <si>
    <t>BoomJump 1 SML DT</t>
  </si>
  <si>
    <t>VOL.F.103-E</t>
  </si>
  <si>
    <t>BoomJump 2 SML</t>
  </si>
  <si>
    <t>VOL.F.104-E</t>
  </si>
  <si>
    <t>BoomJump 2 SML DT</t>
  </si>
  <si>
    <t>VOL.F.105-E</t>
  </si>
  <si>
    <t>BoomJump 3 SML</t>
  </si>
  <si>
    <t>VOL.F.106-E</t>
  </si>
  <si>
    <t>BoomJump 3 SML DT</t>
  </si>
  <si>
    <t>VOL.F.107-E</t>
  </si>
  <si>
    <t>BoomJump 4 SML</t>
  </si>
  <si>
    <t>VOL.F.108-M</t>
  </si>
  <si>
    <t>BoomJump 4 SML DT</t>
  </si>
  <si>
    <t>VOL.F.109-M</t>
  </si>
  <si>
    <t>Boomerang 1 DT</t>
  </si>
  <si>
    <t>VOL.F.110-H</t>
  </si>
  <si>
    <t>Boomerang 2 DT</t>
  </si>
  <si>
    <t>VOL.F.111-M</t>
  </si>
  <si>
    <t>Boomerang 3 DT</t>
  </si>
  <si>
    <t>VOL.F.112-H</t>
  </si>
  <si>
    <t>Taji 1 SM DT</t>
  </si>
  <si>
    <t>VOL.F.116-H</t>
  </si>
  <si>
    <t>Taji Pinch 1-8 DT</t>
  </si>
  <si>
    <t>VOL.F.117-M</t>
  </si>
  <si>
    <t>Taji Pinch 2-7 DT</t>
  </si>
  <si>
    <t>VOL.F.118-M</t>
  </si>
  <si>
    <t>Taji Pinch 4-10 DT</t>
  </si>
  <si>
    <t>VOL.F.119-M</t>
  </si>
  <si>
    <t>Taji Pinch 3-5 DT</t>
  </si>
  <si>
    <t>VOL.F.120-M</t>
  </si>
  <si>
    <t>Taji Pinch 6-9 DT</t>
  </si>
  <si>
    <t>VOL.F.121-M</t>
  </si>
  <si>
    <t xml:space="preserve"> Taji 1 DT</t>
  </si>
  <si>
    <t>Set BoomRamp</t>
  </si>
  <si>
    <t>Set BoomJump</t>
  </si>
  <si>
    <t>Set Boomerang</t>
  </si>
  <si>
    <t>Set Taji</t>
  </si>
  <si>
    <t>Set Taji Pinch</t>
  </si>
  <si>
    <t>VOL.F.115-H</t>
  </si>
  <si>
    <t>start:5;End:110;Range:B;Reference:C;Colors:F-&gt;P;productName:Fiberglass volumes</t>
  </si>
  <si>
    <t>start:5;End:75;Range:B;Reference:C;Colors:G-&gt;L;productName:Wooden volumes</t>
  </si>
  <si>
    <t>100*103*21,2</t>
  </si>
  <si>
    <t>Stadium</t>
  </si>
  <si>
    <t xml:space="preserve"> Stadium S0</t>
  </si>
  <si>
    <t>026.01.S</t>
  </si>
  <si>
    <t xml:space="preserve"> Stadium S1</t>
  </si>
  <si>
    <t>026.02.S</t>
  </si>
  <si>
    <t xml:space="preserve"> Stadium S2</t>
  </si>
  <si>
    <t>026.03.S</t>
  </si>
  <si>
    <t xml:space="preserve"> Stadium M1</t>
  </si>
  <si>
    <t>026.04.M</t>
  </si>
  <si>
    <t xml:space="preserve"> Stadium M2</t>
  </si>
  <si>
    <t>026.05.M</t>
  </si>
  <si>
    <t xml:space="preserve"> Stadium L1</t>
  </si>
  <si>
    <t>026.06.L</t>
  </si>
  <si>
    <t xml:space="preserve"> Stadium L2</t>
  </si>
  <si>
    <t>026.07.L</t>
  </si>
  <si>
    <t xml:space="preserve"> Stadium L3</t>
  </si>
  <si>
    <t>026.08.L</t>
  </si>
  <si>
    <t xml:space="preserve"> Stadium L4</t>
  </si>
  <si>
    <t>026.09.L</t>
  </si>
  <si>
    <t xml:space="preserve"> Stadium XL1</t>
  </si>
  <si>
    <t>026.10.XL</t>
  </si>
  <si>
    <t xml:space="preserve"> Stadium XL2</t>
  </si>
  <si>
    <t>026.11.XL</t>
  </si>
  <si>
    <t xml:space="preserve"> Stadium XL3</t>
  </si>
  <si>
    <t>026.12.XL</t>
  </si>
  <si>
    <t>4x(B)40
1x(B)50</t>
  </si>
  <si>
    <t xml:space="preserve"> Stadium XL4</t>
  </si>
  <si>
    <t>026.13.XL</t>
  </si>
  <si>
    <t xml:space="preserve"> Stadium XXL1</t>
  </si>
  <si>
    <t>026.14.XXL</t>
  </si>
  <si>
    <t xml:space="preserve"> Stadium XXL2</t>
  </si>
  <si>
    <t>026.15.XXL</t>
  </si>
  <si>
    <t xml:space="preserve"> Stadium XXL3</t>
  </si>
  <si>
    <t>026.16.XXL</t>
  </si>
  <si>
    <t xml:space="preserve"> Stadium XXL4</t>
  </si>
  <si>
    <t>026.17.XXL</t>
  </si>
  <si>
    <t xml:space="preserve"> Stadium XXXL1</t>
  </si>
  <si>
    <t>3x(B)70</t>
  </si>
  <si>
    <t xml:space="preserve"> Stadium XXXL2</t>
  </si>
  <si>
    <t>2x(B)80</t>
  </si>
  <si>
    <t xml:space="preserve"> Stadium MEG 1</t>
  </si>
  <si>
    <t>026.20.MEG</t>
  </si>
  <si>
    <t xml:space="preserve"> Stadium MEG 2</t>
  </si>
  <si>
    <t>026.21.MEG</t>
  </si>
  <si>
    <t xml:space="preserve"> Stadium MEG 3 DT</t>
  </si>
  <si>
    <t>026.22.MEG</t>
  </si>
  <si>
    <t xml:space="preserve"> Stadium MEG 4 DT</t>
  </si>
  <si>
    <t>026.23.MEG</t>
  </si>
  <si>
    <t xml:space="preserve"> Stadium MEG 5 DT</t>
  </si>
  <si>
    <t>026.24.MEG</t>
  </si>
  <si>
    <t xml:space="preserve"> Stadium MEG 6</t>
  </si>
  <si>
    <t>026.25.MEG</t>
  </si>
  <si>
    <t xml:space="preserve"> Stadium MEG 7 DT</t>
  </si>
  <si>
    <t>026.26.MEG</t>
  </si>
  <si>
    <t xml:space="preserve"> Stadium MEG 8</t>
  </si>
  <si>
    <t>026.27.MEG</t>
  </si>
  <si>
    <t>Odyssey</t>
  </si>
  <si>
    <t>Odyssey XS1</t>
  </si>
  <si>
    <t>027.01.XS</t>
  </si>
  <si>
    <t>Odyssey S1</t>
  </si>
  <si>
    <t>027.02.S</t>
  </si>
  <si>
    <t xml:space="preserve">Odyssey XXL1 </t>
  </si>
  <si>
    <t>027.20.XXL</t>
  </si>
  <si>
    <t xml:space="preserve">Odyssey XXL2 </t>
  </si>
  <si>
    <t>027.21.XXL</t>
  </si>
  <si>
    <t xml:space="preserve">Odyssey XXXL 1 </t>
  </si>
  <si>
    <t>027.22.XXXL</t>
  </si>
  <si>
    <t>Odyssey MEG 1 DT</t>
  </si>
  <si>
    <t>027.43.MEG</t>
  </si>
  <si>
    <t>Odyssey MEG 2 DT</t>
  </si>
  <si>
    <t>027.44.MEG</t>
  </si>
  <si>
    <t>Odyssey MEG 3 DT</t>
  </si>
  <si>
    <t>027.45.MEG</t>
  </si>
  <si>
    <t>Odyssey MEG 4 DT</t>
  </si>
  <si>
    <t>027.46.MEG</t>
  </si>
  <si>
    <t>Odyssey MEG 5 DT</t>
  </si>
  <si>
    <t>027.47.MEG</t>
  </si>
  <si>
    <t>Odyssey MEG 6 DT</t>
  </si>
  <si>
    <t>027.48.MEG</t>
  </si>
  <si>
    <t xml:space="preserve">Stadium </t>
  </si>
  <si>
    <t>Stadium 1</t>
  </si>
  <si>
    <t>VOL.F.125</t>
  </si>
  <si>
    <t>Stadium 2</t>
  </si>
  <si>
    <t>VOL.F.126</t>
  </si>
  <si>
    <t>Stadium 3</t>
  </si>
  <si>
    <t>VOL.F.127</t>
  </si>
  <si>
    <t>Stadium 4</t>
  </si>
  <si>
    <t>VOL.F.128</t>
  </si>
  <si>
    <t>Stadium 5</t>
  </si>
  <si>
    <t>VOL.F.129</t>
  </si>
  <si>
    <t>Stadium 6</t>
  </si>
  <si>
    <t>VOL.F.130</t>
  </si>
  <si>
    <t>Stadium 7</t>
  </si>
  <si>
    <t>VOL.F.131</t>
  </si>
  <si>
    <t>Stadium 8</t>
  </si>
  <si>
    <t>VOL.F.132</t>
  </si>
  <si>
    <t>Stadium 9</t>
  </si>
  <si>
    <t>VOL.F.133</t>
  </si>
  <si>
    <t>Stadium 10</t>
  </si>
  <si>
    <t>VOL.F.134</t>
  </si>
  <si>
    <t>Stadium 1 DT</t>
  </si>
  <si>
    <t>VOL.F.140</t>
  </si>
  <si>
    <t>Stadium 2 DT</t>
  </si>
  <si>
    <t>VOL.F.141</t>
  </si>
  <si>
    <t>Stadium 3 DT</t>
  </si>
  <si>
    <t>VOL.F.142</t>
  </si>
  <si>
    <t>Stadium 4 DT</t>
  </si>
  <si>
    <t>VOL.F.143</t>
  </si>
  <si>
    <t>Stadium 5 DT</t>
  </si>
  <si>
    <t>VOL.F.144</t>
  </si>
  <si>
    <t>Stadium 6 DT</t>
  </si>
  <si>
    <t>VOL.F.145</t>
  </si>
  <si>
    <t>Stadium 7 DT</t>
  </si>
  <si>
    <t>VOL.F.146</t>
  </si>
  <si>
    <t>Stadium 8 DT</t>
  </si>
  <si>
    <t>VOL.F.147</t>
  </si>
  <si>
    <t>Stadium 9 DT</t>
  </si>
  <si>
    <t>VOL.F.148</t>
  </si>
  <si>
    <t>Stadium 10 DT</t>
  </si>
  <si>
    <t>VOL.F.149</t>
  </si>
  <si>
    <t>Odyssey 1</t>
  </si>
  <si>
    <t>VOL.F.160</t>
  </si>
  <si>
    <t>Odyssey 2</t>
  </si>
  <si>
    <t>VOL.F.161</t>
  </si>
  <si>
    <t>Odyssey 3</t>
  </si>
  <si>
    <t>VOL.F.162</t>
  </si>
  <si>
    <t>Odyssey 4</t>
  </si>
  <si>
    <t>VOL.F.163</t>
  </si>
  <si>
    <t>Odyssey 5</t>
  </si>
  <si>
    <t>VOL.F.164</t>
  </si>
  <si>
    <t>Odyssey 6</t>
  </si>
  <si>
    <t>VOL.F.165</t>
  </si>
  <si>
    <t>Odyssey 7</t>
  </si>
  <si>
    <t>VOL.F.166</t>
  </si>
  <si>
    <t>Odyssey 8</t>
  </si>
  <si>
    <t>VOL.F.167</t>
  </si>
  <si>
    <t>Odyssey 9</t>
  </si>
  <si>
    <t>VOL.F.168</t>
  </si>
  <si>
    <t>Odyssey 10</t>
  </si>
  <si>
    <t>VOL.F.169</t>
  </si>
  <si>
    <t>Odyssey 11</t>
  </si>
  <si>
    <t>VOL.F.170</t>
  </si>
  <si>
    <t>Odyssey 12</t>
  </si>
  <si>
    <t>VOL.F.171</t>
  </si>
  <si>
    <t>Odyssey 13</t>
  </si>
  <si>
    <t>VOL.F.172</t>
  </si>
  <si>
    <t>Odyssey 14</t>
  </si>
  <si>
    <t>VOL.F.173</t>
  </si>
  <si>
    <t>Odyssey 15</t>
  </si>
  <si>
    <t>VOL.F.174</t>
  </si>
  <si>
    <t>Odyssey 16</t>
  </si>
  <si>
    <t>VOL.F.175</t>
  </si>
  <si>
    <t>Odyssey 17</t>
  </si>
  <si>
    <t>VOL.F.176</t>
  </si>
  <si>
    <t>Odyssey 1 DT</t>
  </si>
  <si>
    <t>VOL.F.180</t>
  </si>
  <si>
    <t>Odyssey 2 DT</t>
  </si>
  <si>
    <t>VOL.F.181</t>
  </si>
  <si>
    <t>Odyssey 3 DT¨</t>
  </si>
  <si>
    <t>VOL.F.182</t>
  </si>
  <si>
    <t>Odyssey 4 DT</t>
  </si>
  <si>
    <t>VOL.F.183</t>
  </si>
  <si>
    <t>Odyssey 5 DT</t>
  </si>
  <si>
    <t>VOL.F.184</t>
  </si>
  <si>
    <t>Odyssey 6 DT</t>
  </si>
  <si>
    <t>VOL.F.185</t>
  </si>
  <si>
    <t>Odyssey 7 DT</t>
  </si>
  <si>
    <t>VOL.F.186</t>
  </si>
  <si>
    <t>Odyssey 8 DT</t>
  </si>
  <si>
    <t>VOL.F.187</t>
  </si>
  <si>
    <t>Odyssey 9 DT</t>
  </si>
  <si>
    <t>VOL.F.188</t>
  </si>
  <si>
    <t>Odyssey 10 DT</t>
  </si>
  <si>
    <t>VOL.F.189</t>
  </si>
  <si>
    <t>Odyssey 11 DT</t>
  </si>
  <si>
    <t>VOL.F.190</t>
  </si>
  <si>
    <t>Odyssey 12 DT</t>
  </si>
  <si>
    <t>VOL.F.191</t>
  </si>
  <si>
    <t>Odyssey 13 DT</t>
  </si>
  <si>
    <t>VOL.F.192</t>
  </si>
  <si>
    <t>Odyssey 14 DT</t>
  </si>
  <si>
    <t>VOL.F.193</t>
  </si>
  <si>
    <t>Odyssey 15 DT</t>
  </si>
  <si>
    <t>VOL.F.194</t>
  </si>
  <si>
    <t>Odyssey 16 DT</t>
  </si>
  <si>
    <t>VOL.F.195</t>
  </si>
  <si>
    <t>Odyssey 17 DT</t>
  </si>
  <si>
    <t>VOL.F.196</t>
  </si>
  <si>
    <t>026.18.XXL</t>
  </si>
  <si>
    <t>026.19.XXL</t>
  </si>
  <si>
    <t>Halfball M5</t>
  </si>
  <si>
    <t>Halfball M6</t>
  </si>
  <si>
    <t>W.06.37.M</t>
  </si>
  <si>
    <t>W.06.38.M</t>
  </si>
  <si>
    <t>Cheeta public prices CHF  01.07.2023 - Holds</t>
  </si>
  <si>
    <t xml:space="preserve">Cheeta public  prices CHF  01.07.2023 - Fiberglass volumes </t>
  </si>
  <si>
    <t>Cheeta public prices CHF  01.07.2023- Wooden volumes &amp; Wooden holds</t>
  </si>
  <si>
    <t>Link</t>
  </si>
  <si>
    <t>Link S1</t>
  </si>
  <si>
    <t>028.01.S</t>
  </si>
  <si>
    <t>Link S2</t>
  </si>
  <si>
    <t>028.02.S</t>
  </si>
  <si>
    <t>Link M1</t>
  </si>
  <si>
    <t>028.03.M</t>
  </si>
  <si>
    <t>Link M2</t>
  </si>
  <si>
    <t>028.04.M</t>
  </si>
  <si>
    <t>Link M3</t>
  </si>
  <si>
    <t>028.05.M</t>
  </si>
  <si>
    <t>Link L1</t>
  </si>
  <si>
    <t>028.07.L</t>
  </si>
  <si>
    <t>Link L2</t>
  </si>
  <si>
    <t>028.08.L</t>
  </si>
  <si>
    <t>Link XL1</t>
  </si>
  <si>
    <t>028.12.XL</t>
  </si>
  <si>
    <t>Link XXL1</t>
  </si>
  <si>
    <t>028.16.XXL</t>
  </si>
  <si>
    <t>Link XXL2</t>
  </si>
  <si>
    <t>028.17.XXL</t>
  </si>
  <si>
    <t>1x(B)50
4x(B)60</t>
  </si>
  <si>
    <t>4x(B)60
1x(B)70</t>
  </si>
  <si>
    <t>3x(B)40</t>
  </si>
  <si>
    <t>Coming 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</si>
</sst>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0000&quot;"/>
    <numFmt numFmtId="165" formatCode="#,###;#,###;&quot;-&quot;"/>
    <numFmt numFmtId="166" formatCode="[$€-2]&quot; &quot;0"/>
    <numFmt numFmtId="167" formatCode="[$€-2]&quot; &quot;0.00"/>
    <numFmt numFmtId="168" formatCode="#,###&quot; kg&quot;"/>
    <numFmt numFmtId="169" formatCode="0.0%"/>
    <numFmt numFmtId="170" formatCode=";;;"/>
    <numFmt numFmtId="171" formatCode="#,##0.00\ [$CHF]"/>
    <numFmt numFmtId="172" formatCode="0.00\ &quot;kg&quot;"/>
    <numFmt numFmtId="173" formatCode="&quot;CHF&quot;\ #.00"/>
    <numFmt numFmtId="174" formatCode="#,##0.00\ [$CHF-100C]"/>
  </numFmts>
  <fonts count="29">
    <font>
      <sz val="10"/>
      <color indexed="8"/>
      <name val="Helvetica"/>
    </font>
    <font>
      <sz val="16"/>
      <color indexed="8"/>
      <name val="Helvetica"/>
      <family val="2"/>
    </font>
    <font>
      <sz val="16"/>
      <color indexed="13"/>
      <name val="Helvetica"/>
      <family val="2"/>
    </font>
    <font>
      <sz val="24"/>
      <color indexed="8"/>
      <name val="Helvetica"/>
      <family val="2"/>
    </font>
    <font>
      <sz val="16"/>
      <color indexed="8"/>
      <name val="Helvetica Neue"/>
      <family val="2"/>
    </font>
    <font>
      <sz val="10"/>
      <color indexed="8"/>
      <name val="Helvetica Neue"/>
      <family val="2"/>
    </font>
    <font>
      <sz val="10"/>
      <color indexed="13"/>
      <name val="Helvetica"/>
      <family val="2"/>
    </font>
    <font>
      <sz val="16"/>
      <color indexed="17"/>
      <name val="Helvetica Neue"/>
      <family val="2"/>
    </font>
    <font>
      <sz val="10"/>
      <color indexed="8"/>
      <name val="Verdana"/>
      <family val="2"/>
    </font>
    <font>
      <sz val="16"/>
      <color indexed="39"/>
      <name val="PT Sans"/>
      <family val="2"/>
      <charset val="204"/>
    </font>
    <font>
      <sz val="24"/>
      <color indexed="8"/>
      <name val="Helvetica Neue"/>
      <family val="2"/>
    </font>
    <font>
      <sz val="11"/>
      <color indexed="8"/>
      <name val="Helvetica Neue"/>
      <family val="2"/>
    </font>
    <font>
      <sz val="16"/>
      <color indexed="50"/>
      <name val="Helvetica"/>
      <family val="2"/>
    </font>
    <font>
      <sz val="12"/>
      <color indexed="8"/>
      <name val="Helvetica Neue"/>
      <family val="2"/>
    </font>
    <font>
      <sz val="12"/>
      <color indexed="8"/>
      <name val="Calibri"/>
      <family val="2"/>
    </font>
    <font>
      <i/>
      <sz val="10"/>
      <color indexed="8"/>
      <name val="Helvetica"/>
      <family val="2"/>
    </font>
    <font>
      <sz val="10"/>
      <color indexed="8"/>
      <name val="Helvetica"/>
      <family val="2"/>
    </font>
    <font>
      <sz val="24"/>
      <color rgb="FF000000"/>
      <name val="Helvetica"/>
      <family val="2"/>
    </font>
    <font>
      <sz val="16"/>
      <color rgb="FF000000"/>
      <name val="Helvetica Neue"/>
      <family val="2"/>
    </font>
    <font>
      <sz val="10"/>
      <color rgb="FF000000"/>
      <name val="Verdana"/>
      <family val="2"/>
    </font>
    <font>
      <sz val="10"/>
      <color theme="0"/>
      <name val="Helvetica"/>
      <family val="2"/>
    </font>
    <font>
      <sz val="16"/>
      <color rgb="FF000000"/>
      <name val="Helvetica"/>
      <family val="2"/>
    </font>
    <font>
      <sz val="16"/>
      <color theme="8"/>
      <name val="Helvetica"/>
      <family val="2"/>
    </font>
    <font>
      <sz val="16"/>
      <color rgb="FFFF0000"/>
      <name val="Helvetica"/>
      <family val="2"/>
    </font>
    <font>
      <sz val="16"/>
      <color theme="0"/>
      <name val="Helvetica Neue"/>
      <family val="2"/>
    </font>
    <font>
      <sz val="10"/>
      <color theme="8"/>
      <name val="Helvetica"/>
      <family val="2"/>
    </font>
    <font>
      <sz val="16"/>
      <color theme="1"/>
      <name val="Helvetica Neue"/>
      <family val="2"/>
    </font>
    <font>
      <sz val="8"/>
      <name val="Helvetica"/>
      <family val="2"/>
    </font>
    <font>
      <i/>
      <sz val="16"/>
      <color theme="4" tint="-0.249977111117893"/>
      <name val="Helvetica Neue"/>
      <family val="2"/>
    </font>
  </fonts>
  <fills count="4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32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34"/>
        <bgColor auto="1"/>
      </patternFill>
    </fill>
    <fill>
      <patternFill patternType="solid">
        <fgColor indexed="35"/>
        <bgColor auto="1"/>
      </patternFill>
    </fill>
    <fill>
      <patternFill patternType="solid">
        <fgColor indexed="36"/>
        <bgColor auto="1"/>
      </patternFill>
    </fill>
    <fill>
      <patternFill patternType="solid">
        <fgColor indexed="37"/>
        <bgColor auto="1"/>
      </patternFill>
    </fill>
    <fill>
      <patternFill patternType="solid">
        <fgColor indexed="38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47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49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52"/>
        <bgColor auto="1"/>
      </patternFill>
    </fill>
    <fill>
      <patternFill patternType="solid">
        <fgColor indexed="53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55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auto="1"/>
      </patternFill>
    </fill>
    <fill>
      <patternFill patternType="solid">
        <fgColor rgb="FFFEFEFE"/>
        <bgColor auto="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DE25"/>
        <bgColor indexed="64"/>
      </patternFill>
    </fill>
  </fills>
  <borders count="91">
    <border>
      <left/>
      <right/>
      <top/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/>
      <top style="thin">
        <color indexed="14"/>
      </top>
      <bottom style="thin">
        <color indexed="15"/>
      </bottom>
      <diagonal/>
    </border>
    <border>
      <left/>
      <right/>
      <top style="thin">
        <color indexed="14"/>
      </top>
      <bottom style="thin">
        <color indexed="16"/>
      </bottom>
      <diagonal/>
    </border>
    <border>
      <left style="thin">
        <color indexed="14"/>
      </left>
      <right/>
      <top/>
      <bottom/>
      <diagonal/>
    </border>
    <border>
      <left/>
      <right/>
      <top/>
      <bottom/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thin">
        <color indexed="14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5"/>
      </top>
      <bottom/>
      <diagonal/>
    </border>
    <border>
      <left/>
      <right/>
      <top style="thin">
        <color indexed="15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8"/>
      </bottom>
      <diagonal/>
    </border>
    <border>
      <left/>
      <right/>
      <top style="thin">
        <color indexed="16"/>
      </top>
      <bottom style="thin">
        <color indexed="28"/>
      </bottom>
      <diagonal/>
    </border>
    <border>
      <left/>
      <right/>
      <top style="thin">
        <color indexed="18"/>
      </top>
      <bottom style="thin">
        <color indexed="16"/>
      </bottom>
      <diagonal/>
    </border>
    <border>
      <left style="thin">
        <color indexed="14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28"/>
      </top>
      <bottom style="thin">
        <color indexed="18"/>
      </bottom>
      <diagonal/>
    </border>
    <border>
      <left/>
      <right/>
      <top style="thin">
        <color indexed="16"/>
      </top>
      <bottom style="thin">
        <color indexed="14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40"/>
      </bottom>
      <diagonal/>
    </border>
    <border>
      <left/>
      <right/>
      <top style="thin">
        <color indexed="40"/>
      </top>
      <bottom style="thin">
        <color indexed="14"/>
      </bottom>
      <diagonal/>
    </border>
    <border>
      <left/>
      <right style="thin">
        <color indexed="17"/>
      </right>
      <top style="thin">
        <color indexed="16"/>
      </top>
      <bottom style="thin">
        <color indexed="16"/>
      </bottom>
      <diagonal/>
    </border>
    <border>
      <left style="thin">
        <color indexed="17"/>
      </left>
      <right style="thin">
        <color indexed="17"/>
      </right>
      <top style="thin">
        <color indexed="16"/>
      </top>
      <bottom style="thin">
        <color indexed="16"/>
      </bottom>
      <diagonal/>
    </border>
    <border>
      <left style="thin">
        <color indexed="14"/>
      </left>
      <right/>
      <top style="thin">
        <color indexed="16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4"/>
      </left>
      <right/>
      <top style="thin">
        <color indexed="18"/>
      </top>
      <bottom style="thin">
        <color indexed="16"/>
      </bottom>
      <diagonal/>
    </border>
    <border>
      <left/>
      <right/>
      <top style="thin">
        <color indexed="14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4"/>
      </bottom>
      <diagonal/>
    </border>
    <border>
      <left style="thin">
        <color indexed="14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/>
      <diagonal/>
    </border>
    <border>
      <left/>
      <right style="thin">
        <color indexed="14"/>
      </right>
      <top/>
      <bottom/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8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8"/>
      </top>
      <bottom style="thin">
        <color indexed="28"/>
      </bottom>
      <diagonal/>
    </border>
    <border>
      <left/>
      <right style="thin">
        <color indexed="16"/>
      </right>
      <top style="thin">
        <color indexed="18"/>
      </top>
      <bottom style="thin">
        <color indexed="28"/>
      </bottom>
      <diagonal/>
    </border>
    <border>
      <left/>
      <right/>
      <top style="thin">
        <color indexed="28"/>
      </top>
      <bottom style="thin">
        <color indexed="16"/>
      </bottom>
      <diagonal/>
    </border>
    <border>
      <left/>
      <right style="thin">
        <color indexed="16"/>
      </right>
      <top style="thin">
        <color indexed="28"/>
      </top>
      <bottom style="thin">
        <color indexed="16"/>
      </bottom>
      <diagonal/>
    </border>
    <border>
      <left style="thin">
        <color indexed="14"/>
      </left>
      <right/>
      <top style="thin">
        <color indexed="16"/>
      </top>
      <bottom style="thin">
        <color indexed="14"/>
      </bottom>
      <diagonal/>
    </border>
    <border>
      <left/>
      <right style="thin">
        <color indexed="16"/>
      </right>
      <top style="thin">
        <color indexed="18"/>
      </top>
      <bottom style="thin">
        <color indexed="14"/>
      </bottom>
      <diagonal/>
    </border>
    <border>
      <left style="thin">
        <color indexed="16"/>
      </left>
      <right/>
      <top style="thin">
        <color indexed="16"/>
      </top>
      <bottom style="thin">
        <color indexed="1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1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18"/>
      </right>
      <top style="medium">
        <color indexed="8"/>
      </top>
      <bottom/>
      <diagonal/>
    </border>
    <border>
      <left/>
      <right/>
      <top/>
      <bottom style="thin">
        <color indexed="56"/>
      </bottom>
      <diagonal/>
    </border>
    <border>
      <left/>
      <right style="thin">
        <color indexed="18"/>
      </right>
      <top/>
      <bottom style="thin">
        <color indexed="56"/>
      </bottom>
      <diagonal/>
    </border>
    <border>
      <left/>
      <right style="thin">
        <color indexed="56"/>
      </right>
      <top/>
      <bottom/>
      <diagonal/>
    </border>
    <border>
      <left style="thin">
        <color indexed="18"/>
      </left>
      <right/>
      <top/>
      <bottom style="thin">
        <color indexed="14"/>
      </bottom>
      <diagonal/>
    </border>
    <border>
      <left/>
      <right style="thin">
        <color indexed="18"/>
      </right>
      <top/>
      <bottom style="thin">
        <color indexed="14"/>
      </bottom>
      <diagonal/>
    </border>
    <border>
      <left/>
      <right/>
      <top style="thin">
        <color indexed="13"/>
      </top>
      <bottom style="thin">
        <color indexed="17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medium">
        <color indexed="8"/>
      </bottom>
      <diagonal/>
    </border>
    <border>
      <left/>
      <right/>
      <top style="thin">
        <color indexed="57"/>
      </top>
      <bottom style="medium">
        <color indexed="8"/>
      </bottom>
      <diagonal/>
    </border>
    <border>
      <left/>
      <right style="thin">
        <color indexed="57"/>
      </right>
      <top style="thin">
        <color indexed="57"/>
      </top>
      <bottom style="medium">
        <color indexed="8"/>
      </bottom>
      <diagonal/>
    </border>
    <border>
      <left/>
      <right/>
      <top style="thin">
        <color rgb="FFA3A3A3"/>
      </top>
      <bottom style="thin">
        <color rgb="FFA3A3A3"/>
      </bottom>
      <diagonal/>
    </border>
    <border>
      <left/>
      <right/>
      <top/>
      <bottom style="thin">
        <color rgb="FFA3A3A3"/>
      </bottom>
      <diagonal/>
    </border>
    <border>
      <left/>
      <right/>
      <top style="thin">
        <color rgb="FFBABABA"/>
      </top>
      <bottom style="thin">
        <color rgb="FFBABABA"/>
      </bottom>
      <diagonal/>
    </border>
    <border>
      <left/>
      <right/>
      <top style="thin">
        <color rgb="FFA3A3A3"/>
      </top>
      <bottom style="thin">
        <color rgb="FFAAAAAA"/>
      </bottom>
      <diagonal/>
    </border>
    <border>
      <left/>
      <right/>
      <top style="thin">
        <color rgb="FFA5A5A5"/>
      </top>
      <bottom style="thin">
        <color rgb="FFAAAAAA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3A3A3"/>
      </top>
      <bottom style="thin">
        <color rgb="FFA5A5A5"/>
      </bottom>
      <diagonal/>
    </border>
    <border>
      <left style="thin">
        <color rgb="FFAAAAAA"/>
      </left>
      <right/>
      <top style="thin">
        <color rgb="FFA3A3A3"/>
      </top>
      <bottom style="thin">
        <color rgb="FFA3A3A3"/>
      </bottom>
      <diagonal/>
    </border>
    <border>
      <left style="thin">
        <color rgb="FFAAAAAA"/>
      </left>
      <right/>
      <top/>
      <bottom style="thin">
        <color rgb="FFA3A3A3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6" fillId="0" borderId="6" applyNumberFormat="0" applyFill="0" applyBorder="0" applyProtection="0">
      <alignment vertical="top" wrapText="1"/>
    </xf>
  </cellStyleXfs>
  <cellXfs count="382">
    <xf numFmtId="0" fontId="0" fillId="0" borderId="0" xfId="0">
      <alignment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5" borderId="8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4" fillId="6" borderId="8" xfId="0" applyNumberFormat="1" applyFont="1" applyFill="1" applyBorder="1" applyAlignment="1">
      <alignment horizontal="center" vertical="center" wrapText="1"/>
    </xf>
    <xf numFmtId="49" fontId="4" fillId="7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horizontal="center" vertical="center" wrapText="1"/>
    </xf>
    <xf numFmtId="0" fontId="4" fillId="19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top" wrapText="1"/>
    </xf>
    <xf numFmtId="0" fontId="1" fillId="2" borderId="2" xfId="0" applyFont="1" applyFill="1" applyBorder="1">
      <alignment vertical="top" wrapText="1"/>
    </xf>
    <xf numFmtId="0" fontId="0" fillId="2" borderId="2" xfId="0" applyFill="1" applyBorder="1">
      <alignment vertical="top" wrapText="1"/>
    </xf>
    <xf numFmtId="0" fontId="0" fillId="2" borderId="34" xfId="0" applyFill="1" applyBorder="1">
      <alignment vertical="top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0" fillId="2" borderId="6" xfId="0" applyFill="1" applyBorder="1">
      <alignment vertical="top" wrapText="1"/>
    </xf>
    <xf numFmtId="0" fontId="0" fillId="2" borderId="35" xfId="0" applyFill="1" applyBorder="1">
      <alignment vertical="top" wrapText="1"/>
    </xf>
    <xf numFmtId="0" fontId="0" fillId="2" borderId="8" xfId="0" applyFill="1" applyBorder="1">
      <alignment vertical="top" wrapText="1"/>
    </xf>
    <xf numFmtId="49" fontId="4" fillId="3" borderId="8" xfId="0" applyNumberFormat="1" applyFont="1" applyFill="1" applyBorder="1" applyAlignment="1">
      <alignment vertical="center" wrapText="1"/>
    </xf>
    <xf numFmtId="0" fontId="0" fillId="2" borderId="16" xfId="0" applyFill="1" applyBorder="1">
      <alignment vertical="top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24" borderId="8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 vertical="center" wrapText="1"/>
    </xf>
    <xf numFmtId="0" fontId="4" fillId="26" borderId="8" xfId="0" applyFont="1" applyFill="1" applyBorder="1" applyAlignment="1">
      <alignment horizontal="center" vertical="center" wrapText="1"/>
    </xf>
    <xf numFmtId="0" fontId="4" fillId="27" borderId="8" xfId="0" applyNumberFormat="1" applyFont="1" applyFill="1" applyBorder="1" applyAlignment="1">
      <alignment horizontal="center" vertical="center" wrapText="1"/>
    </xf>
    <xf numFmtId="0" fontId="4" fillId="28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4" borderId="8" xfId="0" applyNumberFormat="1" applyFont="1" applyFill="1" applyBorder="1" applyAlignment="1">
      <alignment horizontal="center" vertical="center" wrapText="1"/>
    </xf>
    <xf numFmtId="49" fontId="4" fillId="25" borderId="8" xfId="0" applyNumberFormat="1" applyFont="1" applyFill="1" applyBorder="1" applyAlignment="1">
      <alignment horizontal="center" vertical="center" wrapText="1"/>
    </xf>
    <xf numFmtId="49" fontId="4" fillId="26" borderId="8" xfId="0" applyNumberFormat="1" applyFont="1" applyFill="1" applyBorder="1" applyAlignment="1">
      <alignment horizontal="center" vertical="center" wrapText="1"/>
    </xf>
    <xf numFmtId="49" fontId="4" fillId="27" borderId="8" xfId="0" applyNumberFormat="1" applyFont="1" applyFill="1" applyBorder="1" applyAlignment="1">
      <alignment horizontal="center" vertical="center" wrapText="1"/>
    </xf>
    <xf numFmtId="49" fontId="4" fillId="28" borderId="8" xfId="0" applyNumberFormat="1" applyFont="1" applyFill="1" applyBorder="1" applyAlignment="1">
      <alignment horizontal="center" vertical="center" wrapText="1"/>
    </xf>
    <xf numFmtId="0" fontId="4" fillId="29" borderId="8" xfId="0" applyFont="1" applyFill="1" applyBorder="1" applyAlignment="1">
      <alignment horizontal="center" vertical="center" wrapText="1"/>
    </xf>
    <xf numFmtId="0" fontId="4" fillId="30" borderId="8" xfId="0" applyFont="1" applyFill="1" applyBorder="1" applyAlignment="1">
      <alignment horizontal="center" vertical="center" wrapText="1"/>
    </xf>
    <xf numFmtId="0" fontId="4" fillId="31" borderId="8" xfId="0" applyFont="1" applyFill="1" applyBorder="1" applyAlignment="1">
      <alignment horizontal="center" vertical="center" wrapText="1"/>
    </xf>
    <xf numFmtId="0" fontId="4" fillId="32" borderId="8" xfId="0" applyFont="1" applyFill="1" applyBorder="1" applyAlignment="1">
      <alignment horizontal="center" vertical="center" wrapText="1"/>
    </xf>
    <xf numFmtId="49" fontId="11" fillId="24" borderId="8" xfId="0" applyNumberFormat="1" applyFont="1" applyFill="1" applyBorder="1" applyAlignment="1">
      <alignment horizontal="center" vertical="center" wrapText="1"/>
    </xf>
    <xf numFmtId="49" fontId="11" fillId="29" borderId="8" xfId="0" applyNumberFormat="1" applyFont="1" applyFill="1" applyBorder="1" applyAlignment="1">
      <alignment horizontal="center" vertical="center" wrapText="1"/>
    </xf>
    <xf numFmtId="49" fontId="11" fillId="30" borderId="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31" borderId="8" xfId="0" applyNumberFormat="1" applyFont="1" applyFill="1" applyBorder="1" applyAlignment="1">
      <alignment horizontal="center" vertical="center" wrapText="1"/>
    </xf>
    <xf numFmtId="49" fontId="11" fillId="32" borderId="8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left" vertical="center"/>
    </xf>
    <xf numFmtId="0" fontId="4" fillId="16" borderId="8" xfId="0" applyNumberFormat="1" applyFont="1" applyFill="1" applyBorder="1" applyAlignment="1">
      <alignment horizontal="center" vertical="center" wrapText="1"/>
    </xf>
    <xf numFmtId="0" fontId="4" fillId="17" borderId="8" xfId="0" applyNumberFormat="1" applyFont="1" applyFill="1" applyBorder="1" applyAlignment="1">
      <alignment horizontal="center" vertical="center" wrapText="1"/>
    </xf>
    <xf numFmtId="0" fontId="4" fillId="18" borderId="8" xfId="0" applyNumberFormat="1" applyFont="1" applyFill="1" applyBorder="1" applyAlignment="1">
      <alignment horizontal="center" vertical="center" wrapText="1"/>
    </xf>
    <xf numFmtId="0" fontId="4" fillId="19" borderId="8" xfId="0" applyNumberFormat="1" applyFont="1" applyFill="1" applyBorder="1" applyAlignment="1">
      <alignment horizontal="center" vertical="center" wrapText="1"/>
    </xf>
    <xf numFmtId="0" fontId="4" fillId="24" borderId="8" xfId="0" applyNumberFormat="1" applyFont="1" applyFill="1" applyBorder="1" applyAlignment="1">
      <alignment horizontal="center" vertical="center" wrapText="1"/>
    </xf>
    <xf numFmtId="0" fontId="4" fillId="29" borderId="8" xfId="0" applyNumberFormat="1" applyFont="1" applyFill="1" applyBorder="1" applyAlignment="1">
      <alignment horizontal="center" vertical="center" wrapText="1"/>
    </xf>
    <xf numFmtId="0" fontId="4" fillId="30" borderId="8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8" fontId="12" fillId="3" borderId="13" xfId="0" applyNumberFormat="1" applyFont="1" applyFill="1" applyBorder="1" applyAlignment="1">
      <alignment horizontal="center" vertical="center" wrapText="1"/>
    </xf>
    <xf numFmtId="0" fontId="0" fillId="2" borderId="33" xfId="0" applyFill="1" applyBorder="1">
      <alignment vertical="top" wrapText="1"/>
    </xf>
    <xf numFmtId="0" fontId="0" fillId="2" borderId="36" xfId="0" applyFill="1" applyBorder="1">
      <alignment vertical="top" wrapText="1"/>
    </xf>
    <xf numFmtId="0" fontId="0" fillId="2" borderId="4" xfId="0" applyFill="1" applyBorder="1">
      <alignment vertical="top" wrapText="1"/>
    </xf>
    <xf numFmtId="0" fontId="13" fillId="2" borderId="8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0" fillId="2" borderId="39" xfId="0" applyFill="1" applyBorder="1">
      <alignment vertical="top" wrapText="1"/>
    </xf>
    <xf numFmtId="0" fontId="13" fillId="2" borderId="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3" borderId="8" xfId="0" applyNumberFormat="1" applyFont="1" applyFill="1" applyBorder="1" applyAlignment="1">
      <alignment horizontal="center" vertical="center" wrapText="1"/>
    </xf>
    <xf numFmtId="0" fontId="7" fillId="5" borderId="42" xfId="0" applyNumberFormat="1" applyFont="1" applyFill="1" applyBorder="1" applyAlignment="1">
      <alignment horizontal="center" vertical="center" wrapText="1"/>
    </xf>
    <xf numFmtId="0" fontId="7" fillId="34" borderId="42" xfId="0" applyNumberFormat="1" applyFont="1" applyFill="1" applyBorder="1" applyAlignment="1">
      <alignment horizontal="center" vertical="center" wrapText="1"/>
    </xf>
    <xf numFmtId="0" fontId="4" fillId="35" borderId="42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49" fontId="4" fillId="33" borderId="8" xfId="0" applyNumberFormat="1" applyFont="1" applyFill="1" applyBorder="1" applyAlignment="1">
      <alignment horizontal="center" vertical="center" wrapText="1"/>
    </xf>
    <xf numFmtId="49" fontId="7" fillId="5" borderId="44" xfId="0" applyNumberFormat="1" applyFont="1" applyFill="1" applyBorder="1" applyAlignment="1">
      <alignment horizontal="center" vertical="center" wrapText="1"/>
    </xf>
    <xf numFmtId="49" fontId="7" fillId="34" borderId="44" xfId="0" applyNumberFormat="1" applyFont="1" applyFill="1" applyBorder="1" applyAlignment="1">
      <alignment horizontal="center" vertical="center" wrapText="1"/>
    </xf>
    <xf numFmtId="49" fontId="4" fillId="35" borderId="44" xfId="0" applyNumberFormat="1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center" wrapText="1"/>
    </xf>
    <xf numFmtId="49" fontId="11" fillId="33" borderId="8" xfId="0" applyNumberFormat="1" applyFont="1" applyFill="1" applyBorder="1" applyAlignment="1">
      <alignment horizontal="center" vertical="center" wrapText="1"/>
    </xf>
    <xf numFmtId="0" fontId="4" fillId="34" borderId="8" xfId="0" applyFont="1" applyFill="1" applyBorder="1" applyAlignment="1">
      <alignment horizontal="center" vertical="center" wrapText="1"/>
    </xf>
    <xf numFmtId="49" fontId="11" fillId="35" borderId="8" xfId="0" applyNumberFormat="1" applyFont="1" applyFill="1" applyBorder="1" applyAlignment="1">
      <alignment horizontal="center" vertical="center" wrapText="1"/>
    </xf>
    <xf numFmtId="165" fontId="4" fillId="3" borderId="41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4" fillId="33" borderId="8" xfId="0" applyFont="1" applyFill="1" applyBorder="1" applyAlignment="1">
      <alignment horizontal="center" vertical="center" wrapText="1"/>
    </xf>
    <xf numFmtId="0" fontId="4" fillId="35" borderId="8" xfId="0" applyFont="1" applyFill="1" applyBorder="1" applyAlignment="1">
      <alignment horizontal="center" vertical="center" wrapText="1"/>
    </xf>
    <xf numFmtId="49" fontId="11" fillId="2" borderId="38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 wrapText="1"/>
    </xf>
    <xf numFmtId="0" fontId="4" fillId="34" borderId="1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49" fontId="4" fillId="2" borderId="48" xfId="0" applyNumberFormat="1" applyFont="1" applyFill="1" applyBorder="1" applyAlignment="1">
      <alignment horizontal="center" vertical="center" wrapText="1"/>
    </xf>
    <xf numFmtId="168" fontId="12" fillId="2" borderId="18" xfId="0" applyNumberFormat="1" applyFont="1" applyFill="1" applyBorder="1" applyAlignment="1">
      <alignment horizontal="center" vertical="center" wrapText="1"/>
    </xf>
    <xf numFmtId="0" fontId="0" fillId="2" borderId="49" xfId="0" applyFill="1" applyBorder="1">
      <alignment vertical="top" wrapText="1"/>
    </xf>
    <xf numFmtId="0" fontId="0" fillId="2" borderId="32" xfId="0" applyFill="1" applyBorder="1">
      <alignment vertical="top" wrapText="1"/>
    </xf>
    <xf numFmtId="0" fontId="0" fillId="2" borderId="50" xfId="0" applyFill="1" applyBorder="1">
      <alignment vertical="top" wrapText="1"/>
    </xf>
    <xf numFmtId="0" fontId="0" fillId="2" borderId="52" xfId="0" applyFill="1" applyBorder="1">
      <alignment vertical="top" wrapText="1"/>
    </xf>
    <xf numFmtId="0" fontId="0" fillId="2" borderId="51" xfId="0" applyFill="1" applyBorder="1">
      <alignment vertical="top" wrapText="1"/>
    </xf>
    <xf numFmtId="49" fontId="0" fillId="2" borderId="53" xfId="0" applyNumberFormat="1" applyFill="1" applyBorder="1">
      <alignment vertical="top" wrapText="1"/>
    </xf>
    <xf numFmtId="0" fontId="0" fillId="2" borderId="53" xfId="0" applyFill="1" applyBorder="1">
      <alignment vertical="top" wrapText="1"/>
    </xf>
    <xf numFmtId="0" fontId="0" fillId="2" borderId="54" xfId="0" applyFill="1" applyBorder="1">
      <alignment vertical="top" wrapText="1"/>
    </xf>
    <xf numFmtId="0" fontId="0" fillId="2" borderId="55" xfId="0" applyFill="1" applyBorder="1">
      <alignment vertical="top" wrapText="1"/>
    </xf>
    <xf numFmtId="0" fontId="0" fillId="36" borderId="56" xfId="0" applyFill="1" applyBorder="1" applyAlignment="1"/>
    <xf numFmtId="0" fontId="0" fillId="36" borderId="57" xfId="0" applyFill="1" applyBorder="1">
      <alignment vertical="top" wrapText="1"/>
    </xf>
    <xf numFmtId="0" fontId="0" fillId="36" borderId="58" xfId="0" applyFill="1" applyBorder="1">
      <alignment vertical="top" wrapText="1"/>
    </xf>
    <xf numFmtId="49" fontId="0" fillId="2" borderId="57" xfId="0" applyNumberFormat="1" applyFill="1" applyBorder="1">
      <alignment vertical="top" wrapText="1"/>
    </xf>
    <xf numFmtId="0" fontId="0" fillId="2" borderId="57" xfId="0" applyFill="1" applyBorder="1">
      <alignment vertical="top" wrapText="1"/>
    </xf>
    <xf numFmtId="0" fontId="0" fillId="2" borderId="59" xfId="0" applyFill="1" applyBorder="1">
      <alignment vertical="top" wrapText="1"/>
    </xf>
    <xf numFmtId="0" fontId="0" fillId="36" borderId="61" xfId="0" applyFill="1" applyBorder="1">
      <alignment vertical="top" wrapText="1"/>
    </xf>
    <xf numFmtId="0" fontId="0" fillId="36" borderId="62" xfId="0" applyFill="1" applyBorder="1">
      <alignment vertical="top" wrapText="1"/>
    </xf>
    <xf numFmtId="0" fontId="0" fillId="36" borderId="6" xfId="0" applyFill="1" applyBorder="1">
      <alignment vertical="top" wrapText="1"/>
    </xf>
    <xf numFmtId="0" fontId="0" fillId="36" borderId="55" xfId="0" applyFill="1" applyBorder="1">
      <alignment vertical="top" wrapText="1"/>
    </xf>
    <xf numFmtId="0" fontId="0" fillId="36" borderId="53" xfId="0" applyFill="1" applyBorder="1">
      <alignment vertical="top" wrapText="1"/>
    </xf>
    <xf numFmtId="0" fontId="0" fillId="36" borderId="65" xfId="0" applyFill="1" applyBorder="1">
      <alignment vertical="top" wrapText="1"/>
    </xf>
    <xf numFmtId="0" fontId="0" fillId="2" borderId="61" xfId="0" applyFill="1" applyBorder="1">
      <alignment vertical="top" wrapText="1"/>
    </xf>
    <xf numFmtId="0" fontId="0" fillId="2" borderId="66" xfId="0" applyFill="1" applyBorder="1">
      <alignment vertical="top" wrapText="1"/>
    </xf>
    <xf numFmtId="0" fontId="0" fillId="2" borderId="67" xfId="0" applyFill="1" applyBorder="1">
      <alignment vertical="top" wrapText="1"/>
    </xf>
    <xf numFmtId="49" fontId="0" fillId="2" borderId="67" xfId="0" applyNumberFormat="1" applyFill="1" applyBorder="1">
      <alignment vertical="top" wrapText="1"/>
    </xf>
    <xf numFmtId="49" fontId="0" fillId="2" borderId="68" xfId="0" applyNumberFormat="1" applyFill="1" applyBorder="1">
      <alignment vertical="top" wrapText="1"/>
    </xf>
    <xf numFmtId="0" fontId="0" fillId="2" borderId="69" xfId="0" applyFill="1" applyBorder="1">
      <alignment vertical="top" wrapText="1"/>
    </xf>
    <xf numFmtId="49" fontId="0" fillId="2" borderId="51" xfId="0" applyNumberForma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70" xfId="0" applyFill="1" applyBorder="1">
      <alignment vertical="top" wrapText="1"/>
    </xf>
    <xf numFmtId="0" fontId="0" fillId="2" borderId="71" xfId="0" applyFill="1" applyBorder="1">
      <alignment vertical="top" wrapText="1"/>
    </xf>
    <xf numFmtId="170" fontId="4" fillId="2" borderId="9" xfId="0" applyNumberFormat="1" applyFont="1" applyFill="1" applyBorder="1" applyAlignment="1">
      <alignment horizontal="left" vertical="center" wrapText="1"/>
    </xf>
    <xf numFmtId="170" fontId="4" fillId="2" borderId="16" xfId="0" applyNumberFormat="1" applyFont="1" applyFill="1" applyBorder="1" applyAlignment="1">
      <alignment horizontal="left" vertical="center" wrapText="1"/>
    </xf>
    <xf numFmtId="170" fontId="0" fillId="2" borderId="51" xfId="0" applyNumberFormat="1" applyFill="1" applyBorder="1">
      <alignment vertical="top" wrapText="1"/>
    </xf>
    <xf numFmtId="49" fontId="4" fillId="31" borderId="8" xfId="0" applyNumberFormat="1" applyFont="1" applyFill="1" applyBorder="1" applyAlignment="1">
      <alignment horizontal="center" vertical="center" wrapText="1"/>
    </xf>
    <xf numFmtId="49" fontId="4" fillId="32" borderId="8" xfId="0" applyNumberFormat="1" applyFont="1" applyFill="1" applyBorder="1" applyAlignment="1">
      <alignment horizontal="center" vertical="center" wrapText="1"/>
    </xf>
    <xf numFmtId="0" fontId="4" fillId="38" borderId="10" xfId="0" applyNumberFormat="1" applyFont="1" applyFill="1" applyBorder="1" applyAlignment="1">
      <alignment horizontal="center" vertical="center" wrapText="1"/>
    </xf>
    <xf numFmtId="49" fontId="4" fillId="38" borderId="8" xfId="0" applyNumberFormat="1" applyFont="1" applyFill="1" applyBorder="1" applyAlignment="1">
      <alignment horizontal="center" vertical="center" wrapText="1"/>
    </xf>
    <xf numFmtId="49" fontId="11" fillId="38" borderId="8" xfId="0" applyNumberFormat="1" applyFont="1" applyFill="1" applyBorder="1" applyAlignment="1">
      <alignment horizontal="center" vertical="center" wrapText="1"/>
    </xf>
    <xf numFmtId="0" fontId="1" fillId="0" borderId="0" xfId="0" applyNumberFormat="1" applyFont="1">
      <alignment vertical="top" wrapText="1"/>
    </xf>
    <xf numFmtId="0" fontId="17" fillId="39" borderId="6" xfId="0" applyFont="1" applyFill="1" applyBorder="1" applyAlignment="1">
      <alignment horizontal="center" vertical="center" wrapText="1"/>
    </xf>
    <xf numFmtId="0" fontId="4" fillId="39" borderId="72" xfId="0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left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0" fillId="37" borderId="57" xfId="0" applyFill="1" applyBorder="1">
      <alignment vertical="top" wrapText="1"/>
    </xf>
    <xf numFmtId="49" fontId="0" fillId="0" borderId="76" xfId="0" applyNumberForma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165" fontId="0" fillId="0" borderId="77" xfId="0" applyNumberFormat="1" applyBorder="1" applyAlignment="1">
      <alignment horizontal="center" vertical="center" wrapText="1"/>
    </xf>
    <xf numFmtId="171" fontId="0" fillId="0" borderId="78" xfId="0" applyNumberFormat="1" applyBorder="1" applyAlignment="1">
      <alignment vertical="center" wrapText="1"/>
    </xf>
    <xf numFmtId="172" fontId="15" fillId="0" borderId="77" xfId="0" applyNumberFormat="1" applyFont="1" applyBorder="1" applyAlignment="1">
      <alignment horizontal="center" vertical="center" wrapText="1"/>
    </xf>
    <xf numFmtId="49" fontId="20" fillId="0" borderId="79" xfId="0" applyNumberFormat="1" applyFont="1" applyBorder="1">
      <alignment vertical="top" wrapText="1"/>
    </xf>
    <xf numFmtId="0" fontId="20" fillId="0" borderId="80" xfId="0" applyFont="1" applyBorder="1">
      <alignment vertical="top" wrapText="1"/>
    </xf>
    <xf numFmtId="171" fontId="20" fillId="0" borderId="81" xfId="0" applyNumberFormat="1" applyFont="1" applyBorder="1">
      <alignment vertical="top" wrapText="1"/>
    </xf>
    <xf numFmtId="49" fontId="0" fillId="37" borderId="56" xfId="0" applyNumberFormat="1" applyFill="1" applyBorder="1">
      <alignment vertical="top" wrapText="1"/>
    </xf>
    <xf numFmtId="171" fontId="0" fillId="37" borderId="58" xfId="0" applyNumberFormat="1" applyFill="1" applyBorder="1">
      <alignment vertical="top" wrapText="1"/>
    </xf>
    <xf numFmtId="169" fontId="0" fillId="37" borderId="57" xfId="0" applyNumberFormat="1" applyFill="1" applyBorder="1">
      <alignment vertical="top" wrapText="1"/>
    </xf>
    <xf numFmtId="2" fontId="18" fillId="40" borderId="82" xfId="0" applyNumberFormat="1" applyFont="1" applyFill="1" applyBorder="1" applyAlignment="1">
      <alignment horizontal="center" vertical="center" wrapText="1"/>
    </xf>
    <xf numFmtId="2" fontId="18" fillId="40" borderId="83" xfId="0" applyNumberFormat="1" applyFont="1" applyFill="1" applyBorder="1" applyAlignment="1">
      <alignment horizontal="center" vertical="center" wrapText="1"/>
    </xf>
    <xf numFmtId="1" fontId="18" fillId="41" borderId="82" xfId="0" applyNumberFormat="1" applyFont="1" applyFill="1" applyBorder="1" applyAlignment="1">
      <alignment horizontal="center" vertical="center" wrapText="1"/>
    </xf>
    <xf numFmtId="2" fontId="18" fillId="40" borderId="84" xfId="0" applyNumberFormat="1" applyFont="1" applyFill="1" applyBorder="1" applyAlignment="1">
      <alignment horizontal="center" vertical="center" wrapText="1"/>
    </xf>
    <xf numFmtId="1" fontId="18" fillId="41" borderId="85" xfId="0" applyNumberFormat="1" applyFont="1" applyFill="1" applyBorder="1" applyAlignment="1">
      <alignment horizontal="center" vertical="center" wrapText="1"/>
    </xf>
    <xf numFmtId="1" fontId="21" fillId="0" borderId="6" xfId="0" applyNumberFormat="1" applyFont="1" applyFill="1" applyBorder="1">
      <alignment vertical="top" wrapText="1"/>
    </xf>
    <xf numFmtId="2" fontId="21" fillId="0" borderId="6" xfId="0" applyNumberFormat="1" applyFont="1" applyFill="1" applyBorder="1">
      <alignment vertical="top" wrapText="1"/>
    </xf>
    <xf numFmtId="173" fontId="21" fillId="42" borderId="86" xfId="0" applyNumberFormat="1" applyFont="1" applyFill="1" applyBorder="1" applyAlignment="1">
      <alignment horizontal="center" vertical="center" wrapText="1"/>
    </xf>
    <xf numFmtId="2" fontId="18" fillId="42" borderId="82" xfId="0" applyNumberFormat="1" applyFont="1" applyFill="1" applyBorder="1" applyAlignment="1">
      <alignment horizontal="center" vertical="center" wrapText="1"/>
    </xf>
    <xf numFmtId="173" fontId="21" fillId="42" borderId="86" xfId="0" applyNumberFormat="1" applyFont="1" applyFill="1" applyBorder="1" applyAlignment="1">
      <alignment vertical="center" wrapText="1"/>
    </xf>
    <xf numFmtId="2" fontId="18" fillId="41" borderId="83" xfId="0" applyNumberFormat="1" applyFont="1" applyFill="1" applyBorder="1" applyAlignment="1">
      <alignment horizontal="center" vertical="center" wrapText="1"/>
    </xf>
    <xf numFmtId="2" fontId="18" fillId="41" borderId="82" xfId="0" applyNumberFormat="1" applyFont="1" applyFill="1" applyBorder="1" applyAlignment="1">
      <alignment horizontal="center" vertical="center" wrapText="1"/>
    </xf>
    <xf numFmtId="2" fontId="18" fillId="41" borderId="87" xfId="0" applyNumberFormat="1" applyFont="1" applyFill="1" applyBorder="1" applyAlignment="1">
      <alignment horizontal="center" vertical="center" wrapText="1"/>
    </xf>
    <xf numFmtId="2" fontId="18" fillId="40" borderId="87" xfId="0" applyNumberFormat="1" applyFont="1" applyFill="1" applyBorder="1" applyAlignment="1">
      <alignment horizontal="center" vertical="center" wrapText="1"/>
    </xf>
    <xf numFmtId="2" fontId="18" fillId="41" borderId="88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>
      <alignment vertical="top" wrapText="1"/>
    </xf>
    <xf numFmtId="0" fontId="18" fillId="42" borderId="83" xfId="0" applyFont="1" applyFill="1" applyBorder="1" applyAlignment="1">
      <alignment horizontal="center" vertical="center" wrapText="1"/>
    </xf>
    <xf numFmtId="173" fontId="18" fillId="42" borderId="87" xfId="0" applyNumberFormat="1" applyFont="1" applyFill="1" applyBorder="1" applyAlignment="1">
      <alignment horizontal="center" vertical="center" wrapText="1"/>
    </xf>
    <xf numFmtId="0" fontId="18" fillId="42" borderId="82" xfId="0" applyFont="1" applyFill="1" applyBorder="1" applyAlignment="1">
      <alignment horizontal="center" vertical="center" wrapText="1"/>
    </xf>
    <xf numFmtId="49" fontId="18" fillId="42" borderId="82" xfId="0" applyNumberFormat="1" applyFont="1" applyFill="1" applyBorder="1" applyAlignment="1">
      <alignment horizontal="center" vertical="center" wrapText="1"/>
    </xf>
    <xf numFmtId="0" fontId="1" fillId="2" borderId="3" xfId="1" applyFont="1" applyFill="1" applyBorder="1">
      <alignment vertical="top" wrapText="1"/>
    </xf>
    <xf numFmtId="0" fontId="16" fillId="2" borderId="6" xfId="1" applyNumberFormat="1" applyFill="1" applyBorder="1">
      <alignment vertical="top" wrapText="1"/>
    </xf>
    <xf numFmtId="0" fontId="2" fillId="2" borderId="2" xfId="1" applyFont="1" applyFill="1" applyBorder="1">
      <alignment vertical="top" wrapText="1"/>
    </xf>
    <xf numFmtId="170" fontId="4" fillId="2" borderId="5" xfId="1" applyNumberFormat="1" applyFont="1" applyFill="1" applyBorder="1" applyAlignment="1">
      <alignment horizontal="left" vertical="center" wrapText="1"/>
    </xf>
    <xf numFmtId="49" fontId="4" fillId="2" borderId="6" xfId="1" applyNumberFormat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1" fontId="4" fillId="2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2" borderId="6" xfId="1" applyFont="1" applyFill="1" applyBorder="1">
      <alignment vertical="top" wrapText="1"/>
    </xf>
    <xf numFmtId="49" fontId="4" fillId="2" borderId="9" xfId="1" applyNumberFormat="1" applyFont="1" applyFill="1" applyBorder="1" applyAlignment="1">
      <alignment horizontal="left" vertical="center" wrapText="1"/>
    </xf>
    <xf numFmtId="0" fontId="1" fillId="2" borderId="10" xfId="1" applyFont="1" applyFill="1" applyBorder="1">
      <alignment vertical="top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1" fontId="4" fillId="2" borderId="10" xfId="1" applyNumberFormat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16" fillId="0" borderId="6" xfId="1" applyNumberFormat="1" applyBorder="1">
      <alignment vertical="top" wrapText="1"/>
    </xf>
    <xf numFmtId="0" fontId="4" fillId="2" borderId="8" xfId="1" applyFont="1" applyFill="1" applyBorder="1" applyAlignment="1">
      <alignment horizontal="left" vertical="center" wrapText="1"/>
    </xf>
    <xf numFmtId="0" fontId="7" fillId="4" borderId="8" xfId="1" applyNumberFormat="1" applyFont="1" applyFill="1" applyBorder="1" applyAlignment="1">
      <alignment horizontal="center" vertical="center" wrapText="1"/>
    </xf>
    <xf numFmtId="0" fontId="7" fillId="5" borderId="8" xfId="1" applyNumberFormat="1" applyFont="1" applyFill="1" applyBorder="1" applyAlignment="1">
      <alignment horizontal="center" vertical="center" wrapText="1"/>
    </xf>
    <xf numFmtId="164" fontId="4" fillId="6" borderId="8" xfId="1" applyNumberFormat="1" applyFont="1" applyFill="1" applyBorder="1" applyAlignment="1">
      <alignment horizontal="center" vertical="center" wrapText="1"/>
    </xf>
    <xf numFmtId="0" fontId="4" fillId="7" borderId="8" xfId="1" applyNumberFormat="1" applyFont="1" applyFill="1" applyBorder="1" applyAlignment="1">
      <alignment horizontal="center" vertical="center" wrapText="1"/>
    </xf>
    <xf numFmtId="0" fontId="4" fillId="8" borderId="8" xfId="1" applyNumberFormat="1" applyFont="1" applyFill="1" applyBorder="1" applyAlignment="1">
      <alignment horizontal="center" vertical="center" wrapText="1"/>
    </xf>
    <xf numFmtId="0" fontId="4" fillId="9" borderId="8" xfId="1" applyNumberFormat="1" applyFont="1" applyFill="1" applyBorder="1" applyAlignment="1">
      <alignment horizontal="center" vertical="center" wrapText="1"/>
    </xf>
    <xf numFmtId="0" fontId="4" fillId="10" borderId="8" xfId="1" applyNumberFormat="1" applyFont="1" applyFill="1" applyBorder="1" applyAlignment="1">
      <alignment horizontal="center" vertical="center" wrapText="1"/>
    </xf>
    <xf numFmtId="0" fontId="4" fillId="11" borderId="8" xfId="1" applyNumberFormat="1" applyFont="1" applyFill="1" applyBorder="1" applyAlignment="1">
      <alignment horizontal="center" vertical="center" wrapText="1"/>
    </xf>
    <xf numFmtId="0" fontId="4" fillId="2" borderId="8" xfId="1" applyNumberFormat="1" applyFont="1" applyFill="1" applyBorder="1" applyAlignment="1">
      <alignment horizontal="center" vertical="center" wrapText="1"/>
    </xf>
    <xf numFmtId="0" fontId="4" fillId="12" borderId="8" xfId="1" applyNumberFormat="1" applyFont="1" applyFill="1" applyBorder="1" applyAlignment="1">
      <alignment horizontal="center" vertical="center" wrapText="1"/>
    </xf>
    <xf numFmtId="0" fontId="4" fillId="13" borderId="14" xfId="1" applyNumberFormat="1" applyFont="1" applyFill="1" applyBorder="1" applyAlignment="1">
      <alignment horizontal="center" vertical="center" wrapText="1"/>
    </xf>
    <xf numFmtId="0" fontId="4" fillId="14" borderId="14" xfId="1" applyNumberFormat="1" applyFont="1" applyFill="1" applyBorder="1" applyAlignment="1">
      <alignment horizontal="center" vertical="center" wrapText="1"/>
    </xf>
    <xf numFmtId="0" fontId="4" fillId="15" borderId="14" xfId="1" applyNumberFormat="1" applyFont="1" applyFill="1" applyBorder="1" applyAlignment="1">
      <alignment horizontal="center" vertical="center" wrapText="1"/>
    </xf>
    <xf numFmtId="49" fontId="4" fillId="3" borderId="8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7" fillId="4" borderId="8" xfId="1" applyNumberFormat="1" applyFont="1" applyFill="1" applyBorder="1" applyAlignment="1">
      <alignment horizontal="center" vertical="center" wrapText="1"/>
    </xf>
    <xf numFmtId="49" fontId="7" fillId="5" borderId="8" xfId="1" applyNumberFormat="1" applyFont="1" applyFill="1" applyBorder="1" applyAlignment="1">
      <alignment horizontal="center" vertical="center" wrapText="1"/>
    </xf>
    <xf numFmtId="49" fontId="4" fillId="6" borderId="8" xfId="1" applyNumberFormat="1" applyFont="1" applyFill="1" applyBorder="1" applyAlignment="1">
      <alignment horizontal="center" vertical="center" wrapText="1"/>
    </xf>
    <xf numFmtId="49" fontId="4" fillId="7" borderId="8" xfId="1" applyNumberFormat="1" applyFont="1" applyFill="1" applyBorder="1" applyAlignment="1">
      <alignment horizontal="center" vertical="center" wrapText="1"/>
    </xf>
    <xf numFmtId="49" fontId="4" fillId="8" borderId="8" xfId="1" applyNumberFormat="1" applyFont="1" applyFill="1" applyBorder="1" applyAlignment="1">
      <alignment horizontal="center" vertical="center" wrapText="1"/>
    </xf>
    <xf numFmtId="49" fontId="4" fillId="9" borderId="8" xfId="1" applyNumberFormat="1" applyFont="1" applyFill="1" applyBorder="1" applyAlignment="1">
      <alignment horizontal="center" vertical="center" wrapText="1"/>
    </xf>
    <xf numFmtId="49" fontId="4" fillId="10" borderId="8" xfId="1" applyNumberFormat="1" applyFont="1" applyFill="1" applyBorder="1" applyAlignment="1">
      <alignment horizontal="center" vertical="center" wrapText="1"/>
    </xf>
    <xf numFmtId="49" fontId="4" fillId="11" borderId="8" xfId="1" applyNumberFormat="1" applyFont="1" applyFill="1" applyBorder="1" applyAlignment="1">
      <alignment horizontal="center" vertical="center" wrapText="1"/>
    </xf>
    <xf numFmtId="49" fontId="4" fillId="12" borderId="8" xfId="1" applyNumberFormat="1" applyFont="1" applyFill="1" applyBorder="1" applyAlignment="1">
      <alignment horizontal="center" vertical="center" wrapText="1"/>
    </xf>
    <xf numFmtId="49" fontId="4" fillId="13" borderId="17" xfId="1" applyNumberFormat="1" applyFont="1" applyFill="1" applyBorder="1" applyAlignment="1">
      <alignment horizontal="center" vertical="center" wrapText="1"/>
    </xf>
    <xf numFmtId="49" fontId="4" fillId="14" borderId="17" xfId="1" applyNumberFormat="1" applyFont="1" applyFill="1" applyBorder="1" applyAlignment="1">
      <alignment horizontal="center" vertical="center" wrapText="1"/>
    </xf>
    <xf numFmtId="49" fontId="4" fillId="15" borderId="17" xfId="1" applyNumberFormat="1" applyFont="1" applyFill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vertical="center" wrapText="1"/>
    </xf>
    <xf numFmtId="2" fontId="4" fillId="2" borderId="8" xfId="1" applyNumberFormat="1" applyFont="1" applyFill="1" applyBorder="1" applyAlignment="1">
      <alignment horizontal="center" vertical="center"/>
    </xf>
    <xf numFmtId="0" fontId="4" fillId="16" borderId="8" xfId="1" applyFont="1" applyFill="1" applyBorder="1" applyAlignment="1">
      <alignment horizontal="center" vertical="center" wrapText="1"/>
    </xf>
    <xf numFmtId="0" fontId="4" fillId="17" borderId="8" xfId="1" applyFont="1" applyFill="1" applyBorder="1" applyAlignment="1">
      <alignment horizontal="center" vertical="center" wrapText="1"/>
    </xf>
    <xf numFmtId="0" fontId="4" fillId="18" borderId="8" xfId="1" applyFont="1" applyFill="1" applyBorder="1" applyAlignment="1">
      <alignment horizontal="center" vertical="center" wrapText="1"/>
    </xf>
    <xf numFmtId="0" fontId="4" fillId="19" borderId="8" xfId="1" applyFont="1" applyFill="1" applyBorder="1" applyAlignment="1">
      <alignment horizontal="center" vertical="center" wrapText="1"/>
    </xf>
    <xf numFmtId="0" fontId="4" fillId="20" borderId="8" xfId="1" applyFont="1" applyFill="1" applyBorder="1" applyAlignment="1">
      <alignment horizontal="center" vertical="center" wrapText="1"/>
    </xf>
    <xf numFmtId="0" fontId="4" fillId="21" borderId="8" xfId="1" applyFont="1" applyFill="1" applyBorder="1" applyAlignment="1">
      <alignment horizontal="center" vertical="center" wrapText="1"/>
    </xf>
    <xf numFmtId="0" fontId="4" fillId="22" borderId="8" xfId="1" applyFont="1" applyFill="1" applyBorder="1" applyAlignment="1">
      <alignment horizontal="center" vertical="center" wrapText="1"/>
    </xf>
    <xf numFmtId="0" fontId="4" fillId="23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3" borderId="19" xfId="1" applyFont="1" applyFill="1" applyBorder="1" applyAlignment="1">
      <alignment horizontal="center" vertical="center" wrapText="1"/>
    </xf>
    <xf numFmtId="0" fontId="4" fillId="14" borderId="19" xfId="1" applyFont="1" applyFill="1" applyBorder="1" applyAlignment="1">
      <alignment horizontal="center" vertical="center" wrapText="1"/>
    </xf>
    <xf numFmtId="0" fontId="4" fillId="15" borderId="19" xfId="1" applyFont="1" applyFill="1" applyBorder="1" applyAlignment="1">
      <alignment horizontal="center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49" fontId="8" fillId="2" borderId="20" xfId="1" applyNumberFormat="1" applyFont="1" applyFill="1" applyBorder="1" applyAlignment="1">
      <alignment horizontal="center" vertical="center" wrapText="1" readingOrder="1"/>
    </xf>
    <xf numFmtId="2" fontId="2" fillId="3" borderId="6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vertical="center" wrapText="1"/>
    </xf>
    <xf numFmtId="49" fontId="9" fillId="2" borderId="8" xfId="1" applyNumberFormat="1" applyFont="1" applyFill="1" applyBorder="1" applyAlignment="1">
      <alignment horizontal="left" vertical="center" wrapText="1"/>
    </xf>
    <xf numFmtId="49" fontId="5" fillId="2" borderId="20" xfId="1" applyNumberFormat="1" applyFont="1" applyFill="1" applyBorder="1" applyAlignment="1">
      <alignment horizontal="center" vertical="center" wrapText="1"/>
    </xf>
    <xf numFmtId="49" fontId="8" fillId="2" borderId="21" xfId="1" applyNumberFormat="1" applyFont="1" applyFill="1" applyBorder="1" applyAlignment="1">
      <alignment horizontal="center" vertical="center" wrapText="1" readingOrder="1"/>
    </xf>
    <xf numFmtId="49" fontId="8" fillId="2" borderId="22" xfId="1" applyNumberFormat="1" applyFont="1" applyFill="1" applyBorder="1" applyAlignment="1">
      <alignment horizontal="center" vertical="center" wrapText="1" readingOrder="1"/>
    </xf>
    <xf numFmtId="0" fontId="4" fillId="2" borderId="23" xfId="1" applyNumberFormat="1" applyFont="1" applyFill="1" applyBorder="1" applyAlignment="1">
      <alignment horizontal="center" vertical="center" wrapText="1"/>
    </xf>
    <xf numFmtId="2" fontId="4" fillId="2" borderId="24" xfId="1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left" vertical="center" wrapText="1"/>
    </xf>
    <xf numFmtId="49" fontId="4" fillId="2" borderId="13" xfId="1" applyNumberFormat="1" applyFont="1" applyFill="1" applyBorder="1" applyAlignment="1">
      <alignment horizontal="left" vertical="center" wrapText="1"/>
    </xf>
    <xf numFmtId="0" fontId="4" fillId="2" borderId="13" xfId="1" applyNumberFormat="1" applyFont="1" applyFill="1" applyBorder="1" applyAlignment="1">
      <alignment horizontal="center" vertical="center" wrapText="1"/>
    </xf>
    <xf numFmtId="49" fontId="4" fillId="2" borderId="26" xfId="1" applyNumberFormat="1" applyFont="1" applyFill="1" applyBorder="1" applyAlignment="1">
      <alignment horizontal="left" vertical="center" wrapText="1"/>
    </xf>
    <xf numFmtId="49" fontId="4" fillId="2" borderId="19" xfId="1" applyNumberFormat="1" applyFont="1" applyFill="1" applyBorder="1" applyAlignment="1">
      <alignment horizontal="left" vertical="center" wrapText="1"/>
    </xf>
    <xf numFmtId="0" fontId="4" fillId="2" borderId="19" xfId="1" applyNumberFormat="1" applyFont="1" applyFill="1" applyBorder="1" applyAlignment="1">
      <alignment horizontal="center" vertical="center" wrapText="1"/>
    </xf>
    <xf numFmtId="49" fontId="4" fillId="2" borderId="27" xfId="1" applyNumberFormat="1" applyFont="1" applyFill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left" vertical="center" wrapText="1"/>
    </xf>
    <xf numFmtId="0" fontId="4" fillId="2" borderId="15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left" vertical="center" wrapText="1" readingOrder="1"/>
    </xf>
    <xf numFmtId="49" fontId="8" fillId="2" borderId="28" xfId="1" applyNumberFormat="1" applyFont="1" applyFill="1" applyBorder="1" applyAlignment="1">
      <alignment horizontal="center" vertical="center" wrapText="1" readingOrder="1"/>
    </xf>
    <xf numFmtId="49" fontId="8" fillId="2" borderId="19" xfId="1" applyNumberFormat="1" applyFont="1" applyFill="1" applyBorder="1" applyAlignment="1">
      <alignment horizontal="center" vertical="center" wrapText="1" readingOrder="1"/>
    </xf>
    <xf numFmtId="49" fontId="8" fillId="2" borderId="29" xfId="1" applyNumberFormat="1" applyFont="1" applyFill="1" applyBorder="1" applyAlignment="1">
      <alignment horizontal="center" vertical="center" wrapText="1" readingOrder="1"/>
    </xf>
    <xf numFmtId="0" fontId="8" fillId="2" borderId="20" xfId="1" applyNumberFormat="1" applyFont="1" applyFill="1" applyBorder="1" applyAlignment="1">
      <alignment horizontal="center" vertical="center" wrapText="1" readingOrder="1"/>
    </xf>
    <xf numFmtId="49" fontId="4" fillId="2" borderId="31" xfId="1" applyNumberFormat="1" applyFont="1" applyFill="1" applyBorder="1" applyAlignment="1">
      <alignment horizontal="left" vertical="center" wrapText="1" readingOrder="1"/>
    </xf>
    <xf numFmtId="49" fontId="4" fillId="2" borderId="31" xfId="1" applyNumberFormat="1" applyFont="1" applyFill="1" applyBorder="1" applyAlignment="1">
      <alignment horizontal="left" vertical="center" wrapText="1"/>
    </xf>
    <xf numFmtId="0" fontId="4" fillId="2" borderId="31" xfId="1" applyNumberFormat="1" applyFont="1" applyFill="1" applyBorder="1" applyAlignment="1">
      <alignment horizontal="center" vertical="center" wrapText="1"/>
    </xf>
    <xf numFmtId="49" fontId="19" fillId="40" borderId="75" xfId="1" applyNumberFormat="1" applyFont="1" applyFill="1" applyBorder="1" applyAlignment="1">
      <alignment horizontal="center" vertical="center" wrapText="1" readingOrder="1"/>
    </xf>
    <xf numFmtId="49" fontId="8" fillId="3" borderId="19" xfId="1" applyNumberFormat="1" applyFont="1" applyFill="1" applyBorder="1" applyAlignment="1">
      <alignment horizontal="center" vertical="center" wrapText="1" readingOrder="1"/>
    </xf>
    <xf numFmtId="0" fontId="4" fillId="2" borderId="16" xfId="1" applyNumberFormat="1" applyFont="1" applyFill="1" applyBorder="1" applyAlignment="1">
      <alignment horizontal="left" vertical="center" wrapText="1"/>
    </xf>
    <xf numFmtId="49" fontId="8" fillId="3" borderId="20" xfId="1" applyNumberFormat="1" applyFont="1" applyFill="1" applyBorder="1" applyAlignment="1">
      <alignment horizontal="center" vertical="center" wrapText="1" readingOrder="1"/>
    </xf>
    <xf numFmtId="49" fontId="8" fillId="3" borderId="4" xfId="1" applyNumberFormat="1" applyFont="1" applyFill="1" applyBorder="1" applyAlignment="1">
      <alignment horizontal="center" vertical="center" wrapText="1" readingOrder="1"/>
    </xf>
    <xf numFmtId="49" fontId="8" fillId="3" borderId="13" xfId="1" applyNumberFormat="1" applyFont="1" applyFill="1" applyBorder="1" applyAlignment="1">
      <alignment horizontal="center" vertical="center" wrapText="1" readingOrder="1"/>
    </xf>
    <xf numFmtId="49" fontId="1" fillId="2" borderId="30" xfId="1" applyNumberFormat="1" applyFont="1" applyFill="1" applyBorder="1" applyAlignment="1">
      <alignment horizontal="left" vertical="center"/>
    </xf>
    <xf numFmtId="0" fontId="4" fillId="2" borderId="31" xfId="1" applyNumberFormat="1" applyFont="1" applyFill="1" applyBorder="1" applyAlignment="1">
      <alignment horizontal="left" vertical="center" wrapText="1"/>
    </xf>
    <xf numFmtId="0" fontId="4" fillId="2" borderId="31" xfId="1" applyFont="1" applyFill="1" applyBorder="1" applyAlignment="1">
      <alignment horizontal="left" vertical="center" wrapText="1"/>
    </xf>
    <xf numFmtId="0" fontId="4" fillId="2" borderId="31" xfId="1" applyFont="1" applyFill="1" applyBorder="1" applyAlignment="1">
      <alignment horizontal="center" vertical="center" wrapText="1"/>
    </xf>
    <xf numFmtId="1" fontId="4" fillId="2" borderId="31" xfId="1" applyNumberFormat="1" applyFont="1" applyFill="1" applyBorder="1" applyAlignment="1">
      <alignment horizontal="center" vertical="center" wrapText="1"/>
    </xf>
    <xf numFmtId="0" fontId="4" fillId="16" borderId="31" xfId="1" applyNumberFormat="1" applyFont="1" applyFill="1" applyBorder="1" applyAlignment="1">
      <alignment horizontal="center" vertical="center" wrapText="1"/>
    </xf>
    <xf numFmtId="0" fontId="4" fillId="17" borderId="31" xfId="1" applyNumberFormat="1" applyFont="1" applyFill="1" applyBorder="1" applyAlignment="1">
      <alignment horizontal="center" vertical="center" wrapText="1"/>
    </xf>
    <xf numFmtId="0" fontId="4" fillId="18" borderId="31" xfId="1" applyNumberFormat="1" applyFont="1" applyFill="1" applyBorder="1" applyAlignment="1">
      <alignment horizontal="center" vertical="center" wrapText="1"/>
    </xf>
    <xf numFmtId="0" fontId="4" fillId="19" borderId="31" xfId="1" applyNumberFormat="1" applyFont="1" applyFill="1" applyBorder="1" applyAlignment="1">
      <alignment horizontal="center" vertical="center" wrapText="1"/>
    </xf>
    <xf numFmtId="0" fontId="4" fillId="20" borderId="31" xfId="1" applyNumberFormat="1" applyFont="1" applyFill="1" applyBorder="1" applyAlignment="1">
      <alignment horizontal="center" vertical="center" wrapText="1"/>
    </xf>
    <xf numFmtId="0" fontId="4" fillId="21" borderId="31" xfId="1" applyNumberFormat="1" applyFont="1" applyFill="1" applyBorder="1" applyAlignment="1">
      <alignment horizontal="center" vertical="center" wrapText="1"/>
    </xf>
    <xf numFmtId="0" fontId="4" fillId="22" borderId="31" xfId="1" applyNumberFormat="1" applyFont="1" applyFill="1" applyBorder="1" applyAlignment="1">
      <alignment horizontal="center" vertical="center" wrapText="1"/>
    </xf>
    <xf numFmtId="0" fontId="4" fillId="23" borderId="31" xfId="1" applyNumberFormat="1" applyFont="1" applyFill="1" applyBorder="1" applyAlignment="1">
      <alignment horizontal="center" vertical="center" wrapText="1"/>
    </xf>
    <xf numFmtId="0" fontId="4" fillId="12" borderId="31" xfId="1" applyNumberFormat="1" applyFont="1" applyFill="1" applyBorder="1" applyAlignment="1">
      <alignment horizontal="center" vertical="center" wrapText="1"/>
    </xf>
    <xf numFmtId="0" fontId="4" fillId="13" borderId="32" xfId="1" applyNumberFormat="1" applyFont="1" applyFill="1" applyBorder="1" applyAlignment="1">
      <alignment horizontal="center" vertical="center" wrapText="1"/>
    </xf>
    <xf numFmtId="0" fontId="4" fillId="14" borderId="32" xfId="1" applyNumberFormat="1" applyFont="1" applyFill="1" applyBorder="1" applyAlignment="1">
      <alignment horizontal="center" vertical="center" wrapText="1"/>
    </xf>
    <xf numFmtId="0" fontId="4" fillId="15" borderId="32" xfId="1" applyNumberFormat="1" applyFont="1" applyFill="1" applyBorder="1" applyAlignment="1">
      <alignment horizontal="center" vertical="center" wrapText="1"/>
    </xf>
    <xf numFmtId="165" fontId="4" fillId="3" borderId="31" xfId="1" applyNumberFormat="1" applyFont="1" applyFill="1" applyBorder="1" applyAlignment="1">
      <alignment horizontal="center" vertical="center" wrapText="1"/>
    </xf>
    <xf numFmtId="166" fontId="5" fillId="2" borderId="32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left" vertical="center" wrapText="1"/>
    </xf>
    <xf numFmtId="167" fontId="5" fillId="2" borderId="10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2" fontId="2" fillId="3" borderId="33" xfId="1" applyNumberFormat="1" applyFont="1" applyFill="1" applyBorder="1" applyAlignment="1">
      <alignment horizontal="center" vertical="center" wrapText="1"/>
    </xf>
    <xf numFmtId="0" fontId="1" fillId="2" borderId="6" xfId="1" applyNumberFormat="1" applyFont="1" applyFill="1" applyBorder="1">
      <alignment vertical="top" wrapText="1"/>
    </xf>
    <xf numFmtId="0" fontId="2" fillId="2" borderId="6" xfId="1" applyNumberFormat="1" applyFont="1" applyFill="1" applyBorder="1">
      <alignment vertical="top" wrapText="1"/>
    </xf>
    <xf numFmtId="0" fontId="16" fillId="0" borderId="6" xfId="1" applyNumberFormat="1">
      <alignment vertical="top" wrapText="1"/>
    </xf>
    <xf numFmtId="174" fontId="1" fillId="2" borderId="4" xfId="1" applyNumberFormat="1" applyFont="1" applyFill="1" applyBorder="1">
      <alignment vertical="top" wrapText="1"/>
    </xf>
    <xf numFmtId="174" fontId="4" fillId="2" borderId="8" xfId="1" applyNumberFormat="1" applyFont="1" applyFill="1" applyBorder="1" applyAlignment="1">
      <alignment horizontal="center" vertical="center" wrapText="1"/>
    </xf>
    <xf numFmtId="174" fontId="4" fillId="3" borderId="13" xfId="1" applyNumberFormat="1" applyFont="1" applyFill="1" applyBorder="1" applyAlignment="1">
      <alignment horizontal="center" vertical="center" wrapText="1"/>
    </xf>
    <xf numFmtId="174" fontId="4" fillId="3" borderId="8" xfId="1" applyNumberFormat="1" applyFont="1" applyFill="1" applyBorder="1" applyAlignment="1">
      <alignment horizontal="center" vertical="center" wrapText="1"/>
    </xf>
    <xf numFmtId="174" fontId="4" fillId="3" borderId="31" xfId="1" applyNumberFormat="1" applyFont="1" applyFill="1" applyBorder="1" applyAlignment="1">
      <alignment horizontal="center" vertical="center" wrapText="1"/>
    </xf>
    <xf numFmtId="174" fontId="4" fillId="2" borderId="10" xfId="1" applyNumberFormat="1" applyFont="1" applyFill="1" applyBorder="1" applyAlignment="1">
      <alignment horizontal="center" vertical="center" wrapText="1"/>
    </xf>
    <xf numFmtId="174" fontId="16" fillId="0" borderId="6" xfId="1" applyNumberFormat="1" applyBorder="1">
      <alignment vertical="top" wrapText="1"/>
    </xf>
    <xf numFmtId="174" fontId="1" fillId="2" borderId="6" xfId="1" applyNumberFormat="1" applyFont="1" applyFill="1" applyBorder="1">
      <alignment vertical="top" wrapText="1"/>
    </xf>
    <xf numFmtId="172" fontId="4" fillId="3" borderId="15" xfId="1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22" fillId="2" borderId="2" xfId="1" applyFont="1" applyFill="1" applyBorder="1">
      <alignment vertical="top" wrapText="1"/>
    </xf>
    <xf numFmtId="49" fontId="22" fillId="3" borderId="6" xfId="1" applyNumberFormat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2" fontId="22" fillId="3" borderId="6" xfId="1" applyNumberFormat="1" applyFont="1" applyFill="1" applyBorder="1" applyAlignment="1">
      <alignment horizontal="center" vertical="center" wrapText="1"/>
    </xf>
    <xf numFmtId="2" fontId="22" fillId="2" borderId="6" xfId="1" applyNumberFormat="1" applyFont="1" applyFill="1" applyBorder="1" applyAlignment="1">
      <alignment horizontal="center" vertical="center" wrapText="1"/>
    </xf>
    <xf numFmtId="2" fontId="22" fillId="3" borderId="33" xfId="1" applyNumberFormat="1" applyFont="1" applyFill="1" applyBorder="1" applyAlignment="1">
      <alignment horizontal="center" vertical="center" wrapText="1"/>
    </xf>
    <xf numFmtId="0" fontId="22" fillId="2" borderId="6" xfId="1" applyNumberFormat="1" applyFont="1" applyFill="1" applyBorder="1">
      <alignment vertical="top" wrapText="1"/>
    </xf>
    <xf numFmtId="2" fontId="23" fillId="3" borderId="6" xfId="1" applyNumberFormat="1" applyFont="1" applyFill="1" applyBorder="1" applyAlignment="1">
      <alignment horizontal="center" vertical="center" wrapText="1"/>
    </xf>
    <xf numFmtId="0" fontId="20" fillId="2" borderId="2" xfId="0" applyFont="1" applyFill="1" applyBorder="1">
      <alignment vertical="top" wrapText="1"/>
    </xf>
    <xf numFmtId="0" fontId="24" fillId="3" borderId="6" xfId="0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2" fontId="24" fillId="3" borderId="6" xfId="0" applyNumberFormat="1" applyFont="1" applyFill="1" applyBorder="1" applyAlignment="1">
      <alignment horizontal="center" vertical="center" wrapText="1"/>
    </xf>
    <xf numFmtId="2" fontId="24" fillId="2" borderId="33" xfId="0" applyNumberFormat="1" applyFont="1" applyFill="1" applyBorder="1" applyAlignment="1">
      <alignment horizontal="center" vertical="center" wrapText="1"/>
    </xf>
    <xf numFmtId="0" fontId="20" fillId="0" borderId="0" xfId="0" applyNumberFormat="1" applyFont="1">
      <alignment vertical="top" wrapText="1"/>
    </xf>
    <xf numFmtId="49" fontId="23" fillId="3" borderId="6" xfId="1" applyNumberFormat="1" applyFont="1" applyFill="1" applyBorder="1" applyAlignment="1">
      <alignment horizontal="center" vertical="center" wrapText="1"/>
    </xf>
    <xf numFmtId="0" fontId="11" fillId="34" borderId="8" xfId="0" applyFont="1" applyFill="1" applyBorder="1" applyAlignment="1">
      <alignment horizontal="center" vertical="center" wrapText="1"/>
    </xf>
    <xf numFmtId="49" fontId="21" fillId="40" borderId="82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>
      <alignment vertical="top" wrapText="1"/>
    </xf>
    <xf numFmtId="0" fontId="0" fillId="2" borderId="8" xfId="0" applyFill="1" applyBorder="1" applyAlignment="1">
      <alignment vertical="center"/>
    </xf>
    <xf numFmtId="0" fontId="4" fillId="43" borderId="8" xfId="0" applyNumberFormat="1" applyFont="1" applyFill="1" applyBorder="1" applyAlignment="1">
      <alignment horizontal="center" vertical="center" wrapText="1"/>
    </xf>
    <xf numFmtId="0" fontId="18" fillId="44" borderId="82" xfId="0" applyFont="1" applyFill="1" applyBorder="1" applyAlignment="1">
      <alignment horizontal="center" vertical="center" wrapText="1"/>
    </xf>
    <xf numFmtId="49" fontId="4" fillId="45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8" fillId="45" borderId="0" xfId="0" applyFont="1" applyFill="1" applyAlignment="1">
      <alignment horizontal="center" vertical="center" wrapText="1"/>
    </xf>
    <xf numFmtId="0" fontId="18" fillId="46" borderId="0" xfId="0" applyFont="1" applyFill="1" applyAlignment="1">
      <alignment horizontal="center" vertical="center" wrapText="1"/>
    </xf>
    <xf numFmtId="0" fontId="26" fillId="47" borderId="13" xfId="0" applyNumberFormat="1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49" fontId="18" fillId="40" borderId="89" xfId="0" applyNumberFormat="1" applyFont="1" applyFill="1" applyBorder="1" applyAlignment="1">
      <alignment horizontal="center" vertical="center" wrapText="1"/>
    </xf>
    <xf numFmtId="49" fontId="18" fillId="40" borderId="90" xfId="0" applyNumberFormat="1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11" fillId="29" borderId="8" xfId="0" applyFont="1" applyFill="1" applyBorder="1" applyAlignment="1">
      <alignment horizontal="center" vertical="center" wrapText="1"/>
    </xf>
    <xf numFmtId="0" fontId="11" fillId="3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4" fillId="3" borderId="7" xfId="1" applyNumberFormat="1" applyFont="1" applyFill="1" applyBorder="1" applyAlignment="1">
      <alignment horizontal="right" vertical="center" wrapText="1"/>
    </xf>
    <xf numFmtId="0" fontId="4" fillId="3" borderId="7" xfId="1" applyFont="1" applyFill="1" applyBorder="1" applyAlignment="1">
      <alignment horizontal="right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0" fillId="2" borderId="37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4" fillId="36" borderId="60" xfId="0" applyFont="1" applyFill="1" applyBorder="1" applyAlignment="1">
      <alignment horizontal="center"/>
    </xf>
    <xf numFmtId="0" fontId="14" fillId="36" borderId="63" xfId="0" applyFont="1" applyFill="1" applyBorder="1" applyAlignment="1">
      <alignment horizontal="center"/>
    </xf>
    <xf numFmtId="0" fontId="14" fillId="36" borderId="64" xfId="0" applyFont="1" applyFill="1" applyBorder="1" applyAlignment="1">
      <alignment horizontal="center"/>
    </xf>
    <xf numFmtId="49" fontId="15" fillId="0" borderId="76" xfId="0" applyNumberFormat="1" applyFont="1" applyBorder="1" applyAlignment="1">
      <alignment horizontal="center" vertical="center" wrapText="1"/>
    </xf>
    <xf numFmtId="49" fontId="15" fillId="0" borderId="77" xfId="0" applyNumberFormat="1" applyFont="1" applyBorder="1" applyAlignment="1">
      <alignment horizontal="center" vertical="center" wrapText="1"/>
    </xf>
    <xf numFmtId="2" fontId="28" fillId="2" borderId="8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155955B6-8E61-5C46-A710-387DC83FB624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00000000"/>
      <rgbColor rgb="FFFFFFFF"/>
      <rgbColor rgb="FFAAAAAA"/>
      <rgbColor rgb="FFA5A5A5"/>
      <rgbColor rgb="FFA3A3A3"/>
      <rgbColor rgb="FFFEFEFE"/>
      <rgbColor rgb="FFA5A5A5"/>
      <rgbColor rgb="FF274FFE"/>
      <rgbColor rgb="FFFFEB0E"/>
      <rgbColor rgb="FFFF3558"/>
      <rgbColor rgb="FFAD48FE"/>
      <rgbColor rgb="FFFEB667"/>
      <rgbColor rgb="FFFE40FE"/>
      <rgbColor rgb="FF7EF900"/>
      <rgbColor rgb="FF58992C"/>
      <rgbColor rgb="FF8DCE54"/>
      <rgbColor rgb="FFBABABA"/>
      <rgbColor rgb="FF8B56C2"/>
      <rgbColor rgb="FFFFA93A"/>
      <rgbColor rgb="FFBFBFBF"/>
      <rgbColor rgb="FFE4F5F8"/>
      <rgbColor rgb="FFFFFAD5"/>
      <rgbColor rgb="FFFFB2B3"/>
      <rgbColor rgb="FFEACFFE"/>
      <rgbColor rgb="FFFFEECA"/>
      <rgbColor rgb="FFFDD5FE"/>
      <rgbColor rgb="FFDAFDE5"/>
      <rgbColor rgb="FF0F0F10"/>
      <rgbColor rgb="FF262626"/>
      <rgbColor rgb="FF8AFF36"/>
      <rgbColor rgb="FFFFB825"/>
      <rgbColor rgb="FFE950FF"/>
      <rgbColor rgb="FF90D256"/>
      <rgbColor rgb="FF9057A3"/>
      <rgbColor rgb="FFFFD763"/>
      <rgbColor rgb="FFFA91FF"/>
      <rgbColor rgb="FF92CF69"/>
      <rgbColor rgb="FFC28BFF"/>
      <rgbColor rgb="FF212121"/>
      <rgbColor rgb="FFDDDDDD"/>
      <rgbColor rgb="FFFF2D21"/>
      <rgbColor rgb="FFFFF25B"/>
      <rgbColor rgb="FF36A3E4"/>
      <rgbColor rgb="FFDAEEF3"/>
      <rgbColor rgb="FF515151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640080</xdr:colOff>
      <xdr:row>0</xdr:row>
      <xdr:rowOff>419100</xdr:rowOff>
    </xdr:from>
    <xdr:to>
      <xdr:col>21</xdr:col>
      <xdr:colOff>1320542</xdr:colOff>
      <xdr:row>0</xdr:row>
      <xdr:rowOff>1631802</xdr:rowOff>
    </xdr:to>
    <xdr:pic>
      <xdr:nvPicPr>
        <xdr:cNvPr id="2" name="Image 4" descr="Image 4">
          <a:extLst>
            <a:ext uri="{FF2B5EF4-FFF2-40B4-BE49-F238E27FC236}">
              <a16:creationId xmlns:a16="http://schemas.microsoft.com/office/drawing/2014/main" id="{852BAB95-CD4C-8046-ADF3-345610F35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82880" y="419100"/>
          <a:ext cx="3576062" cy="12127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621704</xdr:colOff>
      <xdr:row>0</xdr:row>
      <xdr:rowOff>514350</xdr:rowOff>
    </xdr:from>
    <xdr:to>
      <xdr:col>17</xdr:col>
      <xdr:colOff>2314144</xdr:colOff>
      <xdr:row>0</xdr:row>
      <xdr:rowOff>1727052</xdr:rowOff>
    </xdr:to>
    <xdr:pic>
      <xdr:nvPicPr>
        <xdr:cNvPr id="4" name="Image 4" descr="Imag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4404" y="514350"/>
          <a:ext cx="3419641" cy="12127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1320800</xdr:colOff>
      <xdr:row>0</xdr:row>
      <xdr:rowOff>342900</xdr:rowOff>
    </xdr:from>
    <xdr:to>
      <xdr:col>14</xdr:col>
      <xdr:colOff>1099985</xdr:colOff>
      <xdr:row>0</xdr:row>
      <xdr:rowOff>1555602</xdr:rowOff>
    </xdr:to>
    <xdr:pic>
      <xdr:nvPicPr>
        <xdr:cNvPr id="6" name="Image 4" descr="Image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10700" y="342900"/>
          <a:ext cx="3690786" cy="12127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261697</xdr:colOff>
      <xdr:row>3</xdr:row>
      <xdr:rowOff>161638</xdr:rowOff>
    </xdr:from>
    <xdr:to>
      <xdr:col>2</xdr:col>
      <xdr:colOff>415635</xdr:colOff>
      <xdr:row>4</xdr:row>
      <xdr:rowOff>619873</xdr:rowOff>
    </xdr:to>
    <xdr:pic>
      <xdr:nvPicPr>
        <xdr:cNvPr id="8" name="Image 3" descr="Imag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97" y="698213"/>
          <a:ext cx="1957339" cy="6487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8B31-9362-244E-9F98-359E96717FBF}">
  <sheetPr>
    <pageSetUpPr fitToPage="1"/>
  </sheetPr>
  <dimension ref="A1:IT431"/>
  <sheetViews>
    <sheetView tabSelected="1" defaultGridColor="0" topLeftCell="A271" colorId="12" zoomScale="50" zoomScaleNormal="75" workbookViewId="0">
      <selection activeCell="N348" sqref="N348"/>
    </sheetView>
  </sheetViews>
  <sheetFormatPr baseColWidth="10" defaultColWidth="23.33203125" defaultRowHeight="18" customHeight="1"/>
  <cols>
    <col min="1" max="1" width="23.33203125" style="313" customWidth="1"/>
    <col min="2" max="2" width="28.6640625" style="313" customWidth="1"/>
    <col min="3" max="5" width="23.33203125" style="313" customWidth="1"/>
    <col min="6" max="20" width="14.6640625" style="313" customWidth="1"/>
    <col min="21" max="21" width="23.33203125" style="323" customWidth="1"/>
    <col min="22" max="22" width="23.33203125" style="190" customWidth="1"/>
    <col min="23" max="23" width="16" style="332" hidden="1" customWidth="1"/>
    <col min="24" max="24" width="9.33203125" style="314" hidden="1" customWidth="1"/>
    <col min="25" max="254" width="23.33203125" style="190" customWidth="1"/>
    <col min="255" max="255" width="23.33203125" style="315" customWidth="1"/>
    <col min="256" max="16384" width="23.33203125" style="315"/>
  </cols>
  <sheetData>
    <row r="1" spans="1:24" s="190" customFormat="1" ht="143.5" customHeight="1">
      <c r="A1" s="359" t="s">
        <v>0</v>
      </c>
      <c r="B1" s="360"/>
      <c r="C1" s="360"/>
      <c r="D1" s="360"/>
      <c r="E1" s="360"/>
      <c r="F1" s="361" t="s">
        <v>1648</v>
      </c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189"/>
      <c r="T1" s="189"/>
      <c r="U1" s="316" t="s">
        <v>1</v>
      </c>
      <c r="W1" s="326"/>
      <c r="X1" s="191"/>
    </row>
    <row r="2" spans="1:24" s="190" customFormat="1" ht="44" customHeight="1">
      <c r="A2" s="192" t="s">
        <v>1318</v>
      </c>
      <c r="B2" s="193"/>
      <c r="C2" s="194"/>
      <c r="D2" s="195"/>
      <c r="E2" s="196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363" t="s">
        <v>2</v>
      </c>
      <c r="T2" s="364"/>
      <c r="U2" s="317">
        <f>U425</f>
        <v>0</v>
      </c>
      <c r="V2" s="198"/>
      <c r="W2" s="327" t="s">
        <v>3</v>
      </c>
      <c r="X2" s="199"/>
    </row>
    <row r="3" spans="1:24" s="190" customFormat="1" ht="8.5" customHeight="1">
      <c r="A3" s="200"/>
      <c r="B3" s="201"/>
      <c r="C3" s="202"/>
      <c r="D3" s="203"/>
      <c r="E3" s="204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6"/>
      <c r="T3" s="207"/>
      <c r="U3" s="318"/>
      <c r="V3" s="198"/>
      <c r="W3" s="328"/>
      <c r="X3" s="208"/>
    </row>
    <row r="4" spans="1:24" s="209" customFormat="1" ht="42" customHeight="1">
      <c r="B4" s="210"/>
      <c r="C4" s="210"/>
      <c r="D4" s="365" t="s">
        <v>4</v>
      </c>
      <c r="E4" s="365"/>
      <c r="F4" s="211">
        <v>9005</v>
      </c>
      <c r="G4" s="212">
        <v>5015</v>
      </c>
      <c r="H4" s="213">
        <v>0</v>
      </c>
      <c r="I4" s="214">
        <v>3020</v>
      </c>
      <c r="J4" s="215">
        <v>4008</v>
      </c>
      <c r="K4" s="216">
        <v>2005</v>
      </c>
      <c r="L4" s="217">
        <v>0</v>
      </c>
      <c r="M4" s="218">
        <v>0</v>
      </c>
      <c r="N4" s="219">
        <v>9016</v>
      </c>
      <c r="O4" s="220">
        <v>0</v>
      </c>
      <c r="P4" s="221">
        <v>0</v>
      </c>
      <c r="Q4" s="222">
        <v>0</v>
      </c>
      <c r="R4" s="223">
        <v>0</v>
      </c>
      <c r="T4" s="224" t="s">
        <v>3</v>
      </c>
      <c r="U4" s="324">
        <f>SUM(X6:X423)</f>
        <v>0</v>
      </c>
      <c r="V4" s="225"/>
      <c r="W4" s="328"/>
      <c r="X4" s="208"/>
    </row>
    <row r="5" spans="1:24" s="209" customFormat="1" ht="63" customHeight="1">
      <c r="A5" s="226" t="s">
        <v>5</v>
      </c>
      <c r="B5" s="227" t="s">
        <v>6</v>
      </c>
      <c r="C5" s="227" t="s">
        <v>7</v>
      </c>
      <c r="D5" s="228" t="s">
        <v>8</v>
      </c>
      <c r="E5" s="228" t="s">
        <v>1278</v>
      </c>
      <c r="F5" s="229" t="s">
        <v>9</v>
      </c>
      <c r="G5" s="230" t="s">
        <v>10</v>
      </c>
      <c r="H5" s="231" t="s">
        <v>11</v>
      </c>
      <c r="I5" s="232" t="s">
        <v>12</v>
      </c>
      <c r="J5" s="233" t="s">
        <v>13</v>
      </c>
      <c r="K5" s="234" t="s">
        <v>14</v>
      </c>
      <c r="L5" s="235" t="s">
        <v>15</v>
      </c>
      <c r="M5" s="236" t="s">
        <v>16</v>
      </c>
      <c r="N5" s="228" t="s">
        <v>17</v>
      </c>
      <c r="O5" s="237" t="s">
        <v>18</v>
      </c>
      <c r="P5" s="238" t="s">
        <v>19</v>
      </c>
      <c r="Q5" s="239" t="s">
        <v>20</v>
      </c>
      <c r="R5" s="240" t="s">
        <v>21</v>
      </c>
      <c r="S5" s="224" t="s">
        <v>22</v>
      </c>
      <c r="T5" s="224" t="s">
        <v>23</v>
      </c>
      <c r="U5" s="319" t="s">
        <v>1171</v>
      </c>
      <c r="V5" s="241" t="s">
        <v>24</v>
      </c>
      <c r="W5" s="327" t="s">
        <v>25</v>
      </c>
      <c r="X5" s="340" t="s">
        <v>3</v>
      </c>
    </row>
    <row r="6" spans="1:24" s="209" customFormat="1" ht="37.25" customHeight="1">
      <c r="A6" s="226" t="s">
        <v>26</v>
      </c>
      <c r="B6" s="242" t="s">
        <v>27</v>
      </c>
      <c r="C6" s="227" t="s">
        <v>28</v>
      </c>
      <c r="D6" s="219">
        <v>5</v>
      </c>
      <c r="E6" s="243">
        <v>93</v>
      </c>
      <c r="F6" s="244"/>
      <c r="G6" s="245"/>
      <c r="H6" s="246"/>
      <c r="I6" s="247"/>
      <c r="J6" s="248"/>
      <c r="K6" s="249"/>
      <c r="L6" s="250"/>
      <c r="M6" s="251"/>
      <c r="N6" s="252"/>
      <c r="O6" s="253"/>
      <c r="P6" s="254"/>
      <c r="Q6" s="255"/>
      <c r="R6" s="256"/>
      <c r="S6" s="257">
        <f t="shared" ref="S6:S69" si="0">F6+G6+H6+I6+J6+K6+L6+M6+N6+O6+P6+Q6+R6</f>
        <v>0</v>
      </c>
      <c r="T6" s="257">
        <f>S6*$D6</f>
        <v>0</v>
      </c>
      <c r="U6" s="319" t="str">
        <f t="shared" ref="U6:U69" si="1">IF(S6&gt;0,S6*E6,"-")</f>
        <v>-</v>
      </c>
      <c r="V6" s="258" t="s">
        <v>1340</v>
      </c>
      <c r="W6" s="329">
        <v>1.85</v>
      </c>
      <c r="X6" s="333">
        <f>W6*S6</f>
        <v>0</v>
      </c>
    </row>
    <row r="7" spans="1:24" s="209" customFormat="1" ht="37.25" customHeight="1">
      <c r="A7" s="226" t="s">
        <v>26</v>
      </c>
      <c r="B7" s="242" t="s">
        <v>29</v>
      </c>
      <c r="C7" s="227" t="s">
        <v>30</v>
      </c>
      <c r="D7" s="219">
        <v>5</v>
      </c>
      <c r="E7" s="243">
        <v>129</v>
      </c>
      <c r="F7" s="244"/>
      <c r="G7" s="245"/>
      <c r="H7" s="246"/>
      <c r="I7" s="247"/>
      <c r="J7" s="248"/>
      <c r="K7" s="249"/>
      <c r="L7" s="250"/>
      <c r="M7" s="251"/>
      <c r="N7" s="252"/>
      <c r="O7" s="253"/>
      <c r="P7" s="254"/>
      <c r="Q7" s="255"/>
      <c r="R7" s="256"/>
      <c r="S7" s="257">
        <f t="shared" si="0"/>
        <v>0</v>
      </c>
      <c r="T7" s="257">
        <f t="shared" ref="T7:T70" si="2">S7*D7</f>
        <v>0</v>
      </c>
      <c r="U7" s="319" t="str">
        <f t="shared" si="1"/>
        <v>-</v>
      </c>
      <c r="V7" s="258" t="s">
        <v>31</v>
      </c>
      <c r="W7" s="329">
        <v>3.3</v>
      </c>
      <c r="X7" s="333">
        <f t="shared" ref="X7:X70" si="3">W7*S7</f>
        <v>0</v>
      </c>
    </row>
    <row r="8" spans="1:24" s="209" customFormat="1" ht="37.25" customHeight="1">
      <c r="A8" s="226" t="s">
        <v>26</v>
      </c>
      <c r="B8" s="242" t="s">
        <v>32</v>
      </c>
      <c r="C8" s="227" t="s">
        <v>33</v>
      </c>
      <c r="D8" s="219">
        <v>3</v>
      </c>
      <c r="E8" s="243">
        <v>90</v>
      </c>
      <c r="F8" s="244"/>
      <c r="G8" s="245"/>
      <c r="H8" s="246"/>
      <c r="I8" s="247"/>
      <c r="J8" s="248"/>
      <c r="K8" s="249"/>
      <c r="L8" s="250"/>
      <c r="M8" s="251"/>
      <c r="N8" s="252"/>
      <c r="O8" s="253"/>
      <c r="P8" s="254"/>
      <c r="Q8" s="255"/>
      <c r="R8" s="256"/>
      <c r="S8" s="257">
        <f t="shared" si="0"/>
        <v>0</v>
      </c>
      <c r="T8" s="257">
        <f t="shared" si="2"/>
        <v>0</v>
      </c>
      <c r="U8" s="319" t="str">
        <f t="shared" si="1"/>
        <v>-</v>
      </c>
      <c r="V8" s="258" t="s">
        <v>1341</v>
      </c>
      <c r="W8" s="329">
        <v>1.92</v>
      </c>
      <c r="X8" s="333">
        <f t="shared" si="3"/>
        <v>0</v>
      </c>
    </row>
    <row r="9" spans="1:24" s="209" customFormat="1" ht="37.25" customHeight="1">
      <c r="A9" s="226" t="s">
        <v>26</v>
      </c>
      <c r="B9" s="242" t="s">
        <v>34</v>
      </c>
      <c r="C9" s="227" t="s">
        <v>35</v>
      </c>
      <c r="D9" s="219">
        <v>5</v>
      </c>
      <c r="E9" s="243">
        <v>183</v>
      </c>
      <c r="F9" s="244"/>
      <c r="G9" s="245"/>
      <c r="H9" s="246"/>
      <c r="I9" s="247"/>
      <c r="J9" s="248"/>
      <c r="K9" s="249"/>
      <c r="L9" s="250"/>
      <c r="M9" s="251"/>
      <c r="N9" s="252"/>
      <c r="O9" s="253"/>
      <c r="P9" s="254"/>
      <c r="Q9" s="255"/>
      <c r="R9" s="256"/>
      <c r="S9" s="257">
        <f t="shared" si="0"/>
        <v>0</v>
      </c>
      <c r="T9" s="257">
        <f t="shared" si="2"/>
        <v>0</v>
      </c>
      <c r="U9" s="319" t="str">
        <f t="shared" si="1"/>
        <v>-</v>
      </c>
      <c r="V9" s="258" t="s">
        <v>1342</v>
      </c>
      <c r="W9" s="329">
        <v>4.3</v>
      </c>
      <c r="X9" s="333">
        <f t="shared" si="3"/>
        <v>0</v>
      </c>
    </row>
    <row r="10" spans="1:24" s="209" customFormat="1" ht="37.25" customHeight="1">
      <c r="A10" s="226" t="s">
        <v>26</v>
      </c>
      <c r="B10" s="242" t="s">
        <v>36</v>
      </c>
      <c r="C10" s="227" t="s">
        <v>37</v>
      </c>
      <c r="D10" s="219">
        <v>3</v>
      </c>
      <c r="E10" s="243">
        <v>168</v>
      </c>
      <c r="F10" s="244"/>
      <c r="G10" s="245"/>
      <c r="H10" s="246"/>
      <c r="I10" s="247"/>
      <c r="J10" s="248"/>
      <c r="K10" s="249"/>
      <c r="L10" s="250"/>
      <c r="M10" s="251"/>
      <c r="N10" s="252"/>
      <c r="O10" s="253"/>
      <c r="P10" s="254"/>
      <c r="Q10" s="255"/>
      <c r="R10" s="256"/>
      <c r="S10" s="257">
        <f t="shared" si="0"/>
        <v>0</v>
      </c>
      <c r="T10" s="257">
        <f t="shared" si="2"/>
        <v>0</v>
      </c>
      <c r="U10" s="319" t="str">
        <f t="shared" si="1"/>
        <v>-</v>
      </c>
      <c r="V10" s="258" t="s">
        <v>38</v>
      </c>
      <c r="W10" s="329">
        <v>3.27</v>
      </c>
      <c r="X10" s="333">
        <f t="shared" si="3"/>
        <v>0</v>
      </c>
    </row>
    <row r="11" spans="1:24" s="209" customFormat="1" ht="37.25" customHeight="1">
      <c r="A11" s="226" t="s">
        <v>26</v>
      </c>
      <c r="B11" s="242" t="s">
        <v>39</v>
      </c>
      <c r="C11" s="227" t="s">
        <v>40</v>
      </c>
      <c r="D11" s="219">
        <v>2</v>
      </c>
      <c r="E11" s="243">
        <v>187</v>
      </c>
      <c r="F11" s="244"/>
      <c r="G11" s="245"/>
      <c r="H11" s="246"/>
      <c r="I11" s="247"/>
      <c r="J11" s="248"/>
      <c r="K11" s="249"/>
      <c r="L11" s="250"/>
      <c r="M11" s="251"/>
      <c r="N11" s="252"/>
      <c r="O11" s="253"/>
      <c r="P11" s="254"/>
      <c r="Q11" s="255"/>
      <c r="R11" s="256"/>
      <c r="S11" s="257">
        <f t="shared" si="0"/>
        <v>0</v>
      </c>
      <c r="T11" s="257">
        <f t="shared" si="2"/>
        <v>0</v>
      </c>
      <c r="U11" s="319" t="str">
        <f t="shared" si="1"/>
        <v>-</v>
      </c>
      <c r="V11" s="258" t="s">
        <v>1343</v>
      </c>
      <c r="W11" s="329">
        <v>3.95</v>
      </c>
      <c r="X11" s="333">
        <f t="shared" si="3"/>
        <v>0</v>
      </c>
    </row>
    <row r="12" spans="1:24" s="209" customFormat="1" ht="37.25" customHeight="1">
      <c r="A12" s="226" t="s">
        <v>41</v>
      </c>
      <c r="B12" s="227" t="s">
        <v>42</v>
      </c>
      <c r="C12" s="227" t="s">
        <v>43</v>
      </c>
      <c r="D12" s="219">
        <v>5</v>
      </c>
      <c r="E12" s="243">
        <v>41</v>
      </c>
      <c r="F12" s="244"/>
      <c r="G12" s="245"/>
      <c r="H12" s="246"/>
      <c r="I12" s="247"/>
      <c r="J12" s="248"/>
      <c r="K12" s="249"/>
      <c r="L12" s="250"/>
      <c r="M12" s="251"/>
      <c r="N12" s="252"/>
      <c r="O12" s="253"/>
      <c r="P12" s="254"/>
      <c r="Q12" s="255"/>
      <c r="R12" s="256"/>
      <c r="S12" s="257">
        <f t="shared" si="0"/>
        <v>0</v>
      </c>
      <c r="T12" s="257">
        <f t="shared" si="2"/>
        <v>0</v>
      </c>
      <c r="U12" s="319" t="str">
        <f t="shared" si="1"/>
        <v>-</v>
      </c>
      <c r="V12" s="258" t="s">
        <v>44</v>
      </c>
      <c r="W12" s="329">
        <v>0.64</v>
      </c>
      <c r="X12" s="333">
        <f t="shared" si="3"/>
        <v>0</v>
      </c>
    </row>
    <row r="13" spans="1:24" s="209" customFormat="1" ht="37.25" customHeight="1">
      <c r="A13" s="226" t="s">
        <v>41</v>
      </c>
      <c r="B13" s="227" t="s">
        <v>45</v>
      </c>
      <c r="C13" s="227" t="s">
        <v>46</v>
      </c>
      <c r="D13" s="219">
        <v>5</v>
      </c>
      <c r="E13" s="243">
        <v>48</v>
      </c>
      <c r="F13" s="244"/>
      <c r="G13" s="245"/>
      <c r="H13" s="246"/>
      <c r="I13" s="247"/>
      <c r="J13" s="248"/>
      <c r="K13" s="249"/>
      <c r="L13" s="250"/>
      <c r="M13" s="251"/>
      <c r="N13" s="252"/>
      <c r="O13" s="253"/>
      <c r="P13" s="254"/>
      <c r="Q13" s="255"/>
      <c r="R13" s="256"/>
      <c r="S13" s="257">
        <f t="shared" si="0"/>
        <v>0</v>
      </c>
      <c r="T13" s="257">
        <f t="shared" si="2"/>
        <v>0</v>
      </c>
      <c r="U13" s="319" t="str">
        <f t="shared" si="1"/>
        <v>-</v>
      </c>
      <c r="V13" s="258" t="s">
        <v>85</v>
      </c>
      <c r="W13" s="329">
        <v>0.79</v>
      </c>
      <c r="X13" s="333">
        <f t="shared" si="3"/>
        <v>0</v>
      </c>
    </row>
    <row r="14" spans="1:24" s="209" customFormat="1" ht="37.25" customHeight="1">
      <c r="A14" s="226" t="s">
        <v>41</v>
      </c>
      <c r="B14" s="242" t="s">
        <v>47</v>
      </c>
      <c r="C14" s="227" t="s">
        <v>48</v>
      </c>
      <c r="D14" s="219">
        <v>5</v>
      </c>
      <c r="E14" s="243">
        <v>57</v>
      </c>
      <c r="F14" s="244"/>
      <c r="G14" s="245"/>
      <c r="H14" s="246"/>
      <c r="I14" s="247"/>
      <c r="J14" s="248"/>
      <c r="K14" s="249"/>
      <c r="L14" s="250"/>
      <c r="M14" s="251"/>
      <c r="N14" s="252"/>
      <c r="O14" s="253"/>
      <c r="P14" s="254"/>
      <c r="Q14" s="255"/>
      <c r="R14" s="256"/>
      <c r="S14" s="257">
        <f t="shared" si="0"/>
        <v>0</v>
      </c>
      <c r="T14" s="257">
        <f t="shared" si="2"/>
        <v>0</v>
      </c>
      <c r="U14" s="319" t="str">
        <f t="shared" si="1"/>
        <v>-</v>
      </c>
      <c r="V14" s="258" t="s">
        <v>49</v>
      </c>
      <c r="W14" s="329">
        <v>2.58</v>
      </c>
      <c r="X14" s="333">
        <f t="shared" si="3"/>
        <v>0</v>
      </c>
    </row>
    <row r="15" spans="1:24" s="209" customFormat="1" ht="37.25" customHeight="1">
      <c r="A15" s="226" t="s">
        <v>41</v>
      </c>
      <c r="B15" s="242" t="s">
        <v>50</v>
      </c>
      <c r="C15" s="227" t="s">
        <v>51</v>
      </c>
      <c r="D15" s="219">
        <v>5</v>
      </c>
      <c r="E15" s="243">
        <v>96</v>
      </c>
      <c r="F15" s="244"/>
      <c r="G15" s="245"/>
      <c r="H15" s="246"/>
      <c r="I15" s="247"/>
      <c r="J15" s="248"/>
      <c r="K15" s="249"/>
      <c r="L15" s="250"/>
      <c r="M15" s="251"/>
      <c r="N15" s="252"/>
      <c r="O15" s="253"/>
      <c r="P15" s="254"/>
      <c r="Q15" s="255"/>
      <c r="R15" s="256"/>
      <c r="S15" s="257">
        <f t="shared" si="0"/>
        <v>0</v>
      </c>
      <c r="T15" s="257">
        <f t="shared" si="2"/>
        <v>0</v>
      </c>
      <c r="U15" s="319" t="str">
        <f t="shared" si="1"/>
        <v>-</v>
      </c>
      <c r="V15" s="258" t="s">
        <v>52</v>
      </c>
      <c r="W15" s="329">
        <v>2.0299999999999998</v>
      </c>
      <c r="X15" s="333">
        <f t="shared" si="3"/>
        <v>0</v>
      </c>
    </row>
    <row r="16" spans="1:24" s="209" customFormat="1" ht="37.25" customHeight="1">
      <c r="A16" s="226" t="s">
        <v>41</v>
      </c>
      <c r="B16" s="242" t="s">
        <v>53</v>
      </c>
      <c r="C16" s="227" t="s">
        <v>54</v>
      </c>
      <c r="D16" s="219">
        <v>5</v>
      </c>
      <c r="E16" s="243">
        <v>119</v>
      </c>
      <c r="F16" s="244"/>
      <c r="G16" s="245"/>
      <c r="H16" s="246"/>
      <c r="I16" s="247"/>
      <c r="J16" s="248"/>
      <c r="K16" s="249"/>
      <c r="L16" s="250"/>
      <c r="M16" s="251"/>
      <c r="N16" s="252"/>
      <c r="O16" s="253"/>
      <c r="P16" s="254"/>
      <c r="Q16" s="255"/>
      <c r="R16" s="256"/>
      <c r="S16" s="257">
        <f t="shared" si="0"/>
        <v>0</v>
      </c>
      <c r="T16" s="257">
        <f t="shared" si="2"/>
        <v>0</v>
      </c>
      <c r="U16" s="319" t="str">
        <f t="shared" si="1"/>
        <v>-</v>
      </c>
      <c r="V16" s="258" t="s">
        <v>55</v>
      </c>
      <c r="W16" s="329">
        <v>2.59</v>
      </c>
      <c r="X16" s="333">
        <f t="shared" si="3"/>
        <v>0</v>
      </c>
    </row>
    <row r="17" spans="1:24" s="209" customFormat="1" ht="37.25" customHeight="1">
      <c r="A17" s="226" t="s">
        <v>41</v>
      </c>
      <c r="B17" s="242" t="s">
        <v>56</v>
      </c>
      <c r="C17" s="227" t="s">
        <v>57</v>
      </c>
      <c r="D17" s="219">
        <v>5</v>
      </c>
      <c r="E17" s="243">
        <v>153</v>
      </c>
      <c r="F17" s="244"/>
      <c r="G17" s="245"/>
      <c r="H17" s="246"/>
      <c r="I17" s="247"/>
      <c r="J17" s="248"/>
      <c r="K17" s="249"/>
      <c r="L17" s="250"/>
      <c r="M17" s="251"/>
      <c r="N17" s="252"/>
      <c r="O17" s="253"/>
      <c r="P17" s="254"/>
      <c r="Q17" s="255"/>
      <c r="R17" s="256"/>
      <c r="S17" s="257">
        <f t="shared" si="0"/>
        <v>0</v>
      </c>
      <c r="T17" s="257">
        <f t="shared" si="2"/>
        <v>0</v>
      </c>
      <c r="U17" s="319" t="str">
        <f t="shared" si="1"/>
        <v>-</v>
      </c>
      <c r="V17" s="258" t="s">
        <v>58</v>
      </c>
      <c r="W17" s="329">
        <v>2.46</v>
      </c>
      <c r="X17" s="333">
        <f t="shared" si="3"/>
        <v>0</v>
      </c>
    </row>
    <row r="18" spans="1:24" s="209" customFormat="1" ht="37.25" customHeight="1">
      <c r="A18" s="226" t="s">
        <v>41</v>
      </c>
      <c r="B18" s="242" t="s">
        <v>59</v>
      </c>
      <c r="C18" s="227" t="s">
        <v>60</v>
      </c>
      <c r="D18" s="219">
        <v>3</v>
      </c>
      <c r="E18" s="243">
        <v>105</v>
      </c>
      <c r="F18" s="244"/>
      <c r="G18" s="245"/>
      <c r="H18" s="246"/>
      <c r="I18" s="247"/>
      <c r="J18" s="248"/>
      <c r="K18" s="249"/>
      <c r="L18" s="250"/>
      <c r="M18" s="251"/>
      <c r="N18" s="252"/>
      <c r="O18" s="253"/>
      <c r="P18" s="254"/>
      <c r="Q18" s="255"/>
      <c r="R18" s="256"/>
      <c r="S18" s="257">
        <f t="shared" si="0"/>
        <v>0</v>
      </c>
      <c r="T18" s="257">
        <f t="shared" si="2"/>
        <v>0</v>
      </c>
      <c r="U18" s="319" t="str">
        <f t="shared" si="1"/>
        <v>-</v>
      </c>
      <c r="V18" s="258" t="s">
        <v>61</v>
      </c>
      <c r="W18" s="329">
        <v>2.83</v>
      </c>
      <c r="X18" s="333">
        <f t="shared" si="3"/>
        <v>0</v>
      </c>
    </row>
    <row r="19" spans="1:24" s="209" customFormat="1" ht="37.25" customHeight="1">
      <c r="A19" s="226" t="s">
        <v>41</v>
      </c>
      <c r="B19" s="242" t="s">
        <v>62</v>
      </c>
      <c r="C19" s="227" t="s">
        <v>63</v>
      </c>
      <c r="D19" s="219">
        <v>2</v>
      </c>
      <c r="E19" s="243">
        <v>111</v>
      </c>
      <c r="F19" s="244"/>
      <c r="G19" s="245"/>
      <c r="H19" s="246"/>
      <c r="I19" s="247"/>
      <c r="J19" s="248"/>
      <c r="K19" s="249"/>
      <c r="L19" s="250"/>
      <c r="M19" s="251"/>
      <c r="N19" s="252"/>
      <c r="O19" s="253"/>
      <c r="P19" s="254"/>
      <c r="Q19" s="255"/>
      <c r="R19" s="256"/>
      <c r="S19" s="257">
        <f t="shared" si="0"/>
        <v>0</v>
      </c>
      <c r="T19" s="257">
        <f t="shared" si="2"/>
        <v>0</v>
      </c>
      <c r="U19" s="319" t="str">
        <f t="shared" si="1"/>
        <v>-</v>
      </c>
      <c r="V19" s="258" t="s">
        <v>64</v>
      </c>
      <c r="W19" s="329">
        <v>2.19</v>
      </c>
      <c r="X19" s="333">
        <f t="shared" si="3"/>
        <v>0</v>
      </c>
    </row>
    <row r="20" spans="1:24" s="209" customFormat="1" ht="37.25" customHeight="1">
      <c r="A20" s="226" t="s">
        <v>65</v>
      </c>
      <c r="B20" s="227" t="s">
        <v>66</v>
      </c>
      <c r="C20" s="227" t="s">
        <v>67</v>
      </c>
      <c r="D20" s="219">
        <v>5</v>
      </c>
      <c r="E20" s="243">
        <v>27</v>
      </c>
      <c r="F20" s="244"/>
      <c r="G20" s="245"/>
      <c r="H20" s="246"/>
      <c r="I20" s="247"/>
      <c r="J20" s="248"/>
      <c r="K20" s="249"/>
      <c r="L20" s="250"/>
      <c r="M20" s="251"/>
      <c r="N20" s="252"/>
      <c r="O20" s="253"/>
      <c r="P20" s="254"/>
      <c r="Q20" s="255"/>
      <c r="R20" s="256"/>
      <c r="S20" s="257">
        <f t="shared" si="0"/>
        <v>0</v>
      </c>
      <c r="T20" s="257">
        <f t="shared" si="2"/>
        <v>0</v>
      </c>
      <c r="U20" s="319" t="str">
        <f t="shared" si="1"/>
        <v>-</v>
      </c>
      <c r="V20" s="258" t="s">
        <v>68</v>
      </c>
      <c r="W20" s="329">
        <v>0.25</v>
      </c>
      <c r="X20" s="333">
        <f t="shared" si="3"/>
        <v>0</v>
      </c>
    </row>
    <row r="21" spans="1:24" s="209" customFormat="1" ht="37.25" customHeight="1">
      <c r="A21" s="226" t="s">
        <v>65</v>
      </c>
      <c r="B21" s="227" t="s">
        <v>69</v>
      </c>
      <c r="C21" s="227" t="s">
        <v>70</v>
      </c>
      <c r="D21" s="219">
        <v>5</v>
      </c>
      <c r="E21" s="243">
        <v>30</v>
      </c>
      <c r="F21" s="244"/>
      <c r="G21" s="245"/>
      <c r="H21" s="246"/>
      <c r="I21" s="247"/>
      <c r="J21" s="248"/>
      <c r="K21" s="249"/>
      <c r="L21" s="250"/>
      <c r="M21" s="251"/>
      <c r="N21" s="252"/>
      <c r="O21" s="253"/>
      <c r="P21" s="254"/>
      <c r="Q21" s="255"/>
      <c r="R21" s="256"/>
      <c r="S21" s="257">
        <f t="shared" si="0"/>
        <v>0</v>
      </c>
      <c r="T21" s="257">
        <f t="shared" si="2"/>
        <v>0</v>
      </c>
      <c r="U21" s="319" t="str">
        <f t="shared" si="1"/>
        <v>-</v>
      </c>
      <c r="V21" s="258" t="s">
        <v>71</v>
      </c>
      <c r="W21" s="329">
        <v>0.34</v>
      </c>
      <c r="X21" s="333">
        <f t="shared" si="3"/>
        <v>0</v>
      </c>
    </row>
    <row r="22" spans="1:24" s="209" customFormat="1" ht="37.25" customHeight="1">
      <c r="A22" s="226" t="s">
        <v>65</v>
      </c>
      <c r="B22" s="227" t="s">
        <v>72</v>
      </c>
      <c r="C22" s="227" t="s">
        <v>73</v>
      </c>
      <c r="D22" s="219">
        <v>5</v>
      </c>
      <c r="E22" s="243">
        <v>28</v>
      </c>
      <c r="F22" s="244"/>
      <c r="G22" s="245"/>
      <c r="H22" s="246"/>
      <c r="I22" s="247"/>
      <c r="J22" s="248"/>
      <c r="K22" s="249"/>
      <c r="L22" s="250"/>
      <c r="M22" s="251"/>
      <c r="N22" s="252"/>
      <c r="O22" s="253"/>
      <c r="P22" s="254"/>
      <c r="Q22" s="255"/>
      <c r="R22" s="256"/>
      <c r="S22" s="257">
        <f t="shared" si="0"/>
        <v>0</v>
      </c>
      <c r="T22" s="257">
        <f t="shared" si="2"/>
        <v>0</v>
      </c>
      <c r="U22" s="319" t="str">
        <f t="shared" si="1"/>
        <v>-</v>
      </c>
      <c r="V22" s="258" t="s">
        <v>74</v>
      </c>
      <c r="W22" s="329">
        <v>0.28000000000000003</v>
      </c>
      <c r="X22" s="333">
        <f t="shared" si="3"/>
        <v>0</v>
      </c>
    </row>
    <row r="23" spans="1:24" s="209" customFormat="1" ht="37.25" customHeight="1">
      <c r="A23" s="226" t="s">
        <v>65</v>
      </c>
      <c r="B23" s="227" t="s">
        <v>75</v>
      </c>
      <c r="C23" s="227" t="s">
        <v>76</v>
      </c>
      <c r="D23" s="219">
        <v>5</v>
      </c>
      <c r="E23" s="243">
        <v>43</v>
      </c>
      <c r="F23" s="244"/>
      <c r="G23" s="245"/>
      <c r="H23" s="246"/>
      <c r="I23" s="247"/>
      <c r="J23" s="248"/>
      <c r="K23" s="249"/>
      <c r="L23" s="250"/>
      <c r="M23" s="251"/>
      <c r="N23" s="252"/>
      <c r="O23" s="253"/>
      <c r="P23" s="254"/>
      <c r="Q23" s="255"/>
      <c r="R23" s="256"/>
      <c r="S23" s="257">
        <f t="shared" si="0"/>
        <v>0</v>
      </c>
      <c r="T23" s="257">
        <f t="shared" si="2"/>
        <v>0</v>
      </c>
      <c r="U23" s="319" t="str">
        <f t="shared" si="1"/>
        <v>-</v>
      </c>
      <c r="V23" s="258" t="s">
        <v>77</v>
      </c>
      <c r="W23" s="329">
        <v>0.62</v>
      </c>
      <c r="X23" s="333">
        <f t="shared" si="3"/>
        <v>0</v>
      </c>
    </row>
    <row r="24" spans="1:24" s="209" customFormat="1" ht="37.25" customHeight="1">
      <c r="A24" s="226" t="s">
        <v>65</v>
      </c>
      <c r="B24" s="227" t="s">
        <v>78</v>
      </c>
      <c r="C24" s="227" t="s">
        <v>79</v>
      </c>
      <c r="D24" s="219">
        <v>5</v>
      </c>
      <c r="E24" s="243">
        <v>76</v>
      </c>
      <c r="F24" s="244"/>
      <c r="G24" s="245"/>
      <c r="H24" s="246"/>
      <c r="I24" s="247"/>
      <c r="J24" s="248"/>
      <c r="K24" s="249"/>
      <c r="L24" s="250"/>
      <c r="M24" s="251"/>
      <c r="N24" s="252"/>
      <c r="O24" s="253"/>
      <c r="P24" s="254"/>
      <c r="Q24" s="255"/>
      <c r="R24" s="256"/>
      <c r="S24" s="257">
        <f t="shared" si="0"/>
        <v>0</v>
      </c>
      <c r="T24" s="257">
        <f t="shared" si="2"/>
        <v>0</v>
      </c>
      <c r="U24" s="319" t="str">
        <f t="shared" si="1"/>
        <v>-</v>
      </c>
      <c r="V24" s="258" t="s">
        <v>1344</v>
      </c>
      <c r="W24" s="329">
        <v>1.39</v>
      </c>
      <c r="X24" s="333">
        <f t="shared" si="3"/>
        <v>0</v>
      </c>
    </row>
    <row r="25" spans="1:24" s="209" customFormat="1" ht="37.25" customHeight="1">
      <c r="A25" s="226" t="s">
        <v>65</v>
      </c>
      <c r="B25" s="227" t="s">
        <v>80</v>
      </c>
      <c r="C25" s="227" t="s">
        <v>81</v>
      </c>
      <c r="D25" s="219">
        <v>5</v>
      </c>
      <c r="E25" s="243">
        <v>56</v>
      </c>
      <c r="F25" s="244"/>
      <c r="G25" s="245"/>
      <c r="H25" s="246"/>
      <c r="I25" s="247"/>
      <c r="J25" s="248"/>
      <c r="K25" s="249"/>
      <c r="L25" s="250"/>
      <c r="M25" s="251"/>
      <c r="N25" s="252"/>
      <c r="O25" s="253"/>
      <c r="P25" s="254"/>
      <c r="Q25" s="255"/>
      <c r="R25" s="256"/>
      <c r="S25" s="257">
        <f t="shared" si="0"/>
        <v>0</v>
      </c>
      <c r="T25" s="257">
        <f t="shared" si="2"/>
        <v>0</v>
      </c>
      <c r="U25" s="319" t="str">
        <f t="shared" si="1"/>
        <v>-</v>
      </c>
      <c r="V25" s="258" t="s">
        <v>82</v>
      </c>
      <c r="W25" s="329">
        <v>0.94</v>
      </c>
      <c r="X25" s="333">
        <f t="shared" si="3"/>
        <v>0</v>
      </c>
    </row>
    <row r="26" spans="1:24" s="209" customFormat="1" ht="37.25" customHeight="1">
      <c r="A26" s="226" t="s">
        <v>65</v>
      </c>
      <c r="B26" s="227" t="s">
        <v>83</v>
      </c>
      <c r="C26" s="227" t="s">
        <v>84</v>
      </c>
      <c r="D26" s="219">
        <v>5</v>
      </c>
      <c r="E26" s="243">
        <v>80</v>
      </c>
      <c r="F26" s="244"/>
      <c r="G26" s="245"/>
      <c r="H26" s="246"/>
      <c r="I26" s="247"/>
      <c r="J26" s="248"/>
      <c r="K26" s="249"/>
      <c r="L26" s="250"/>
      <c r="M26" s="251"/>
      <c r="N26" s="252"/>
      <c r="O26" s="253"/>
      <c r="P26" s="254"/>
      <c r="Q26" s="255"/>
      <c r="R26" s="256"/>
      <c r="S26" s="257">
        <f t="shared" si="0"/>
        <v>0</v>
      </c>
      <c r="T26" s="257">
        <f t="shared" si="2"/>
        <v>0</v>
      </c>
      <c r="U26" s="319" t="str">
        <f t="shared" si="1"/>
        <v>-</v>
      </c>
      <c r="V26" s="258" t="s">
        <v>85</v>
      </c>
      <c r="W26" s="329">
        <v>1.46</v>
      </c>
      <c r="X26" s="333">
        <f t="shared" si="3"/>
        <v>0</v>
      </c>
    </row>
    <row r="27" spans="1:24" s="209" customFormat="1" ht="37.25" customHeight="1">
      <c r="A27" s="226" t="s">
        <v>65</v>
      </c>
      <c r="B27" s="227" t="s">
        <v>86</v>
      </c>
      <c r="C27" s="227" t="s">
        <v>87</v>
      </c>
      <c r="D27" s="219">
        <v>5</v>
      </c>
      <c r="E27" s="243">
        <v>90</v>
      </c>
      <c r="F27" s="244"/>
      <c r="G27" s="245"/>
      <c r="H27" s="246"/>
      <c r="I27" s="247"/>
      <c r="J27" s="248"/>
      <c r="K27" s="249"/>
      <c r="L27" s="250"/>
      <c r="M27" s="251"/>
      <c r="N27" s="252"/>
      <c r="O27" s="253"/>
      <c r="P27" s="254"/>
      <c r="Q27" s="255"/>
      <c r="R27" s="256"/>
      <c r="S27" s="257">
        <f t="shared" si="0"/>
        <v>0</v>
      </c>
      <c r="T27" s="257">
        <f t="shared" si="2"/>
        <v>0</v>
      </c>
      <c r="U27" s="319" t="str">
        <f t="shared" si="1"/>
        <v>-</v>
      </c>
      <c r="V27" s="258" t="s">
        <v>88</v>
      </c>
      <c r="W27" s="329">
        <v>1.8</v>
      </c>
      <c r="X27" s="333">
        <f t="shared" si="3"/>
        <v>0</v>
      </c>
    </row>
    <row r="28" spans="1:24" s="209" customFormat="1" ht="37.25" customHeight="1">
      <c r="A28" s="226" t="s">
        <v>65</v>
      </c>
      <c r="B28" s="227" t="s">
        <v>89</v>
      </c>
      <c r="C28" s="227" t="s">
        <v>90</v>
      </c>
      <c r="D28" s="219">
        <v>5</v>
      </c>
      <c r="E28" s="243">
        <v>138</v>
      </c>
      <c r="F28" s="244"/>
      <c r="G28" s="245"/>
      <c r="H28" s="246"/>
      <c r="I28" s="247"/>
      <c r="J28" s="248"/>
      <c r="K28" s="249"/>
      <c r="L28" s="250"/>
      <c r="M28" s="251"/>
      <c r="N28" s="252"/>
      <c r="O28" s="253"/>
      <c r="P28" s="254"/>
      <c r="Q28" s="255"/>
      <c r="R28" s="256"/>
      <c r="S28" s="257">
        <f t="shared" si="0"/>
        <v>0</v>
      </c>
      <c r="T28" s="257">
        <f t="shared" si="2"/>
        <v>0</v>
      </c>
      <c r="U28" s="319" t="str">
        <f t="shared" si="1"/>
        <v>-</v>
      </c>
      <c r="V28" s="258" t="s">
        <v>1345</v>
      </c>
      <c r="W28" s="329">
        <v>2.9</v>
      </c>
      <c r="X28" s="333">
        <f t="shared" si="3"/>
        <v>0</v>
      </c>
    </row>
    <row r="29" spans="1:24" s="209" customFormat="1" ht="37.25" customHeight="1">
      <c r="A29" s="226" t="s">
        <v>65</v>
      </c>
      <c r="B29" s="227" t="s">
        <v>91</v>
      </c>
      <c r="C29" s="227" t="s">
        <v>92</v>
      </c>
      <c r="D29" s="219">
        <v>4</v>
      </c>
      <c r="E29" s="243">
        <v>195</v>
      </c>
      <c r="F29" s="244"/>
      <c r="G29" s="245"/>
      <c r="H29" s="246"/>
      <c r="I29" s="247"/>
      <c r="J29" s="248"/>
      <c r="K29" s="249"/>
      <c r="L29" s="250"/>
      <c r="M29" s="251"/>
      <c r="N29" s="252"/>
      <c r="O29" s="253"/>
      <c r="P29" s="254"/>
      <c r="Q29" s="255"/>
      <c r="R29" s="256"/>
      <c r="S29" s="257">
        <f t="shared" si="0"/>
        <v>0</v>
      </c>
      <c r="T29" s="257">
        <f t="shared" si="2"/>
        <v>0</v>
      </c>
      <c r="U29" s="319" t="str">
        <f t="shared" si="1"/>
        <v>-</v>
      </c>
      <c r="V29" s="258" t="s">
        <v>1346</v>
      </c>
      <c r="W29" s="329">
        <v>3.42</v>
      </c>
      <c r="X29" s="333">
        <f t="shared" si="3"/>
        <v>0</v>
      </c>
    </row>
    <row r="30" spans="1:24" s="209" customFormat="1" ht="37.25" customHeight="1">
      <c r="A30" s="226" t="s">
        <v>93</v>
      </c>
      <c r="B30" s="227" t="s">
        <v>94</v>
      </c>
      <c r="C30" s="227" t="s">
        <v>95</v>
      </c>
      <c r="D30" s="219">
        <v>5</v>
      </c>
      <c r="E30" s="243">
        <v>25</v>
      </c>
      <c r="F30" s="244"/>
      <c r="G30" s="245"/>
      <c r="H30" s="246"/>
      <c r="I30" s="247"/>
      <c r="J30" s="248"/>
      <c r="K30" s="249"/>
      <c r="L30" s="250"/>
      <c r="M30" s="251"/>
      <c r="N30" s="252"/>
      <c r="O30" s="253"/>
      <c r="P30" s="254"/>
      <c r="Q30" s="255"/>
      <c r="R30" s="256"/>
      <c r="S30" s="257">
        <f t="shared" si="0"/>
        <v>0</v>
      </c>
      <c r="T30" s="257">
        <f t="shared" si="2"/>
        <v>0</v>
      </c>
      <c r="U30" s="319" t="str">
        <f t="shared" si="1"/>
        <v>-</v>
      </c>
      <c r="V30" s="258" t="s">
        <v>68</v>
      </c>
      <c r="W30" s="329">
        <v>0.24</v>
      </c>
      <c r="X30" s="333">
        <f t="shared" si="3"/>
        <v>0</v>
      </c>
    </row>
    <row r="31" spans="1:24" s="209" customFormat="1" ht="37.25" customHeight="1">
      <c r="A31" s="226" t="s">
        <v>93</v>
      </c>
      <c r="B31" s="227" t="s">
        <v>96</v>
      </c>
      <c r="C31" s="227" t="s">
        <v>97</v>
      </c>
      <c r="D31" s="219">
        <v>5</v>
      </c>
      <c r="E31" s="243">
        <v>22</v>
      </c>
      <c r="F31" s="244"/>
      <c r="G31" s="245"/>
      <c r="H31" s="246"/>
      <c r="I31" s="247"/>
      <c r="J31" s="248"/>
      <c r="K31" s="249"/>
      <c r="L31" s="250"/>
      <c r="M31" s="251"/>
      <c r="N31" s="252"/>
      <c r="O31" s="253"/>
      <c r="P31" s="254"/>
      <c r="Q31" s="255"/>
      <c r="R31" s="256"/>
      <c r="S31" s="257">
        <f t="shared" si="0"/>
        <v>0</v>
      </c>
      <c r="T31" s="257">
        <f t="shared" si="2"/>
        <v>0</v>
      </c>
      <c r="U31" s="319" t="str">
        <f t="shared" si="1"/>
        <v>-</v>
      </c>
      <c r="V31" s="258" t="s">
        <v>68</v>
      </c>
      <c r="W31" s="329">
        <v>0.18</v>
      </c>
      <c r="X31" s="333">
        <f t="shared" si="3"/>
        <v>0</v>
      </c>
    </row>
    <row r="32" spans="1:24" s="209" customFormat="1" ht="37.25" customHeight="1">
      <c r="A32" s="226" t="s">
        <v>93</v>
      </c>
      <c r="B32" s="227" t="s">
        <v>98</v>
      </c>
      <c r="C32" s="227" t="s">
        <v>99</v>
      </c>
      <c r="D32" s="219">
        <v>5</v>
      </c>
      <c r="E32" s="243">
        <v>24</v>
      </c>
      <c r="F32" s="244"/>
      <c r="G32" s="245"/>
      <c r="H32" s="246"/>
      <c r="I32" s="247"/>
      <c r="J32" s="248"/>
      <c r="K32" s="249"/>
      <c r="L32" s="250"/>
      <c r="M32" s="251"/>
      <c r="N32" s="252"/>
      <c r="O32" s="253"/>
      <c r="P32" s="254"/>
      <c r="Q32" s="255"/>
      <c r="R32" s="256"/>
      <c r="S32" s="257">
        <f t="shared" si="0"/>
        <v>0</v>
      </c>
      <c r="T32" s="257">
        <f t="shared" si="2"/>
        <v>0</v>
      </c>
      <c r="U32" s="319" t="str">
        <f t="shared" si="1"/>
        <v>-</v>
      </c>
      <c r="V32" s="258" t="s">
        <v>68</v>
      </c>
      <c r="W32" s="329">
        <v>0.22</v>
      </c>
      <c r="X32" s="333">
        <f t="shared" si="3"/>
        <v>0</v>
      </c>
    </row>
    <row r="33" spans="1:24" s="209" customFormat="1" ht="37.25" customHeight="1">
      <c r="A33" s="226" t="s">
        <v>93</v>
      </c>
      <c r="B33" s="227" t="s">
        <v>100</v>
      </c>
      <c r="C33" s="227" t="s">
        <v>101</v>
      </c>
      <c r="D33" s="219">
        <v>5</v>
      </c>
      <c r="E33" s="243">
        <v>30</v>
      </c>
      <c r="F33" s="244"/>
      <c r="G33" s="245"/>
      <c r="H33" s="246"/>
      <c r="I33" s="247"/>
      <c r="J33" s="248"/>
      <c r="K33" s="249"/>
      <c r="L33" s="250"/>
      <c r="M33" s="251"/>
      <c r="N33" s="252"/>
      <c r="O33" s="253"/>
      <c r="P33" s="254"/>
      <c r="Q33" s="255"/>
      <c r="R33" s="256"/>
      <c r="S33" s="257">
        <f t="shared" si="0"/>
        <v>0</v>
      </c>
      <c r="T33" s="257">
        <f t="shared" si="2"/>
        <v>0</v>
      </c>
      <c r="U33" s="319" t="str">
        <f t="shared" si="1"/>
        <v>-</v>
      </c>
      <c r="V33" s="258" t="s">
        <v>68</v>
      </c>
      <c r="W33" s="329">
        <v>0.38</v>
      </c>
      <c r="X33" s="333">
        <f t="shared" si="3"/>
        <v>0</v>
      </c>
    </row>
    <row r="34" spans="1:24" s="209" customFormat="1" ht="37.25" customHeight="1">
      <c r="A34" s="226" t="s">
        <v>93</v>
      </c>
      <c r="B34" s="227" t="s">
        <v>102</v>
      </c>
      <c r="C34" s="227" t="s">
        <v>103</v>
      </c>
      <c r="D34" s="219">
        <v>5</v>
      </c>
      <c r="E34" s="243">
        <v>29</v>
      </c>
      <c r="F34" s="244"/>
      <c r="G34" s="245"/>
      <c r="H34" s="246"/>
      <c r="I34" s="247"/>
      <c r="J34" s="248"/>
      <c r="K34" s="249"/>
      <c r="L34" s="250"/>
      <c r="M34" s="251"/>
      <c r="N34" s="252"/>
      <c r="O34" s="253"/>
      <c r="P34" s="254"/>
      <c r="Q34" s="255"/>
      <c r="R34" s="256"/>
      <c r="S34" s="257">
        <f t="shared" si="0"/>
        <v>0</v>
      </c>
      <c r="T34" s="257">
        <f t="shared" si="2"/>
        <v>0</v>
      </c>
      <c r="U34" s="319" t="str">
        <f t="shared" si="1"/>
        <v>-</v>
      </c>
      <c r="V34" s="258" t="s">
        <v>68</v>
      </c>
      <c r="W34" s="329">
        <v>0.33</v>
      </c>
      <c r="X34" s="333">
        <f t="shared" si="3"/>
        <v>0</v>
      </c>
    </row>
    <row r="35" spans="1:24" s="209" customFormat="1" ht="37.25" customHeight="1">
      <c r="A35" s="260" t="s">
        <v>104</v>
      </c>
      <c r="B35" s="227" t="s">
        <v>105</v>
      </c>
      <c r="C35" s="227" t="s">
        <v>106</v>
      </c>
      <c r="D35" s="219">
        <v>5</v>
      </c>
      <c r="E35" s="243">
        <v>108</v>
      </c>
      <c r="F35" s="244"/>
      <c r="G35" s="245"/>
      <c r="H35" s="246"/>
      <c r="I35" s="247"/>
      <c r="J35" s="248"/>
      <c r="K35" s="249"/>
      <c r="L35" s="250"/>
      <c r="M35" s="251"/>
      <c r="N35" s="252"/>
      <c r="O35" s="253"/>
      <c r="P35" s="254"/>
      <c r="Q35" s="255"/>
      <c r="R35" s="256"/>
      <c r="S35" s="257">
        <f t="shared" si="0"/>
        <v>0</v>
      </c>
      <c r="T35" s="257">
        <f t="shared" si="2"/>
        <v>0</v>
      </c>
      <c r="U35" s="319" t="str">
        <f t="shared" si="1"/>
        <v>-</v>
      </c>
      <c r="V35" s="258" t="s">
        <v>107</v>
      </c>
      <c r="W35" s="329">
        <v>2.16</v>
      </c>
      <c r="X35" s="333">
        <f t="shared" si="3"/>
        <v>0</v>
      </c>
    </row>
    <row r="36" spans="1:24" s="209" customFormat="1" ht="37.25" customHeight="1">
      <c r="A36" s="260" t="s">
        <v>104</v>
      </c>
      <c r="B36" s="227" t="s">
        <v>108</v>
      </c>
      <c r="C36" s="227" t="s">
        <v>109</v>
      </c>
      <c r="D36" s="219">
        <v>5</v>
      </c>
      <c r="E36" s="243">
        <v>140</v>
      </c>
      <c r="F36" s="244"/>
      <c r="G36" s="245"/>
      <c r="H36" s="246"/>
      <c r="I36" s="247"/>
      <c r="J36" s="248"/>
      <c r="K36" s="249"/>
      <c r="L36" s="250"/>
      <c r="M36" s="251"/>
      <c r="N36" s="252"/>
      <c r="O36" s="253"/>
      <c r="P36" s="254"/>
      <c r="Q36" s="255"/>
      <c r="R36" s="256"/>
      <c r="S36" s="257">
        <f t="shared" si="0"/>
        <v>0</v>
      </c>
      <c r="T36" s="257">
        <f t="shared" si="2"/>
        <v>0</v>
      </c>
      <c r="U36" s="319" t="str">
        <f t="shared" si="1"/>
        <v>-</v>
      </c>
      <c r="V36" s="258" t="s">
        <v>110</v>
      </c>
      <c r="W36" s="329">
        <v>1.67</v>
      </c>
      <c r="X36" s="333">
        <f t="shared" si="3"/>
        <v>0</v>
      </c>
    </row>
    <row r="37" spans="1:24" s="209" customFormat="1" ht="37.25" customHeight="1">
      <c r="A37" s="260" t="s">
        <v>104</v>
      </c>
      <c r="B37" s="227" t="s">
        <v>111</v>
      </c>
      <c r="C37" s="227" t="s">
        <v>112</v>
      </c>
      <c r="D37" s="219">
        <v>5</v>
      </c>
      <c r="E37" s="243">
        <v>158</v>
      </c>
      <c r="F37" s="244"/>
      <c r="G37" s="245"/>
      <c r="H37" s="246"/>
      <c r="I37" s="247"/>
      <c r="J37" s="248"/>
      <c r="K37" s="249"/>
      <c r="L37" s="250"/>
      <c r="M37" s="251"/>
      <c r="N37" s="252"/>
      <c r="O37" s="253"/>
      <c r="P37" s="254"/>
      <c r="Q37" s="255"/>
      <c r="R37" s="256"/>
      <c r="S37" s="257">
        <f t="shared" si="0"/>
        <v>0</v>
      </c>
      <c r="T37" s="257">
        <f t="shared" si="2"/>
        <v>0</v>
      </c>
      <c r="U37" s="319" t="str">
        <f t="shared" si="1"/>
        <v>-</v>
      </c>
      <c r="V37" s="258" t="s">
        <v>113</v>
      </c>
      <c r="W37" s="329">
        <v>2.04</v>
      </c>
      <c r="X37" s="333">
        <f t="shared" si="3"/>
        <v>0</v>
      </c>
    </row>
    <row r="38" spans="1:24" s="209" customFormat="1" ht="37.25" customHeight="1">
      <c r="A38" s="260" t="s">
        <v>104</v>
      </c>
      <c r="B38" s="227" t="s">
        <v>114</v>
      </c>
      <c r="C38" s="227" t="s">
        <v>115</v>
      </c>
      <c r="D38" s="219">
        <v>3</v>
      </c>
      <c r="E38" s="243">
        <v>96</v>
      </c>
      <c r="F38" s="244"/>
      <c r="G38" s="245"/>
      <c r="H38" s="246"/>
      <c r="I38" s="247"/>
      <c r="J38" s="248"/>
      <c r="K38" s="249"/>
      <c r="L38" s="250"/>
      <c r="M38" s="251"/>
      <c r="N38" s="252"/>
      <c r="O38" s="253"/>
      <c r="P38" s="254"/>
      <c r="Q38" s="255"/>
      <c r="R38" s="256"/>
      <c r="S38" s="257">
        <f t="shared" si="0"/>
        <v>0</v>
      </c>
      <c r="T38" s="257">
        <f t="shared" si="2"/>
        <v>0</v>
      </c>
      <c r="U38" s="319" t="str">
        <f t="shared" si="1"/>
        <v>-</v>
      </c>
      <c r="V38" s="258" t="s">
        <v>116</v>
      </c>
      <c r="W38" s="329">
        <v>1.28</v>
      </c>
      <c r="X38" s="333">
        <f t="shared" si="3"/>
        <v>0</v>
      </c>
    </row>
    <row r="39" spans="1:24" s="209" customFormat="1" ht="37.25" customHeight="1">
      <c r="A39" s="260" t="s">
        <v>104</v>
      </c>
      <c r="B39" s="227" t="s">
        <v>117</v>
      </c>
      <c r="C39" s="227" t="s">
        <v>118</v>
      </c>
      <c r="D39" s="219">
        <v>1</v>
      </c>
      <c r="E39" s="243">
        <v>50</v>
      </c>
      <c r="F39" s="244"/>
      <c r="G39" s="245"/>
      <c r="H39" s="246"/>
      <c r="I39" s="247"/>
      <c r="J39" s="248"/>
      <c r="K39" s="249"/>
      <c r="L39" s="250"/>
      <c r="M39" s="251"/>
      <c r="N39" s="252"/>
      <c r="O39" s="253"/>
      <c r="P39" s="254"/>
      <c r="Q39" s="255"/>
      <c r="R39" s="256"/>
      <c r="S39" s="257">
        <f t="shared" si="0"/>
        <v>0</v>
      </c>
      <c r="T39" s="257">
        <f t="shared" si="2"/>
        <v>0</v>
      </c>
      <c r="U39" s="319" t="str">
        <f t="shared" si="1"/>
        <v>-</v>
      </c>
      <c r="V39" s="258" t="s">
        <v>119</v>
      </c>
      <c r="W39" s="329">
        <v>0.94</v>
      </c>
      <c r="X39" s="333">
        <f t="shared" si="3"/>
        <v>0</v>
      </c>
    </row>
    <row r="40" spans="1:24" s="209" customFormat="1" ht="37.25" customHeight="1">
      <c r="A40" s="260" t="s">
        <v>104</v>
      </c>
      <c r="B40" s="227" t="s">
        <v>120</v>
      </c>
      <c r="C40" s="227" t="s">
        <v>121</v>
      </c>
      <c r="D40" s="219">
        <v>1</v>
      </c>
      <c r="E40" s="243">
        <v>82</v>
      </c>
      <c r="F40" s="244"/>
      <c r="G40" s="245"/>
      <c r="H40" s="246"/>
      <c r="I40" s="247"/>
      <c r="J40" s="248"/>
      <c r="K40" s="249"/>
      <c r="L40" s="250"/>
      <c r="M40" s="251"/>
      <c r="N40" s="252"/>
      <c r="O40" s="253"/>
      <c r="P40" s="254"/>
      <c r="Q40" s="255"/>
      <c r="R40" s="256"/>
      <c r="S40" s="257">
        <f t="shared" si="0"/>
        <v>0</v>
      </c>
      <c r="T40" s="257">
        <f t="shared" si="2"/>
        <v>0</v>
      </c>
      <c r="U40" s="319" t="str">
        <f t="shared" si="1"/>
        <v>-</v>
      </c>
      <c r="V40" s="258" t="s">
        <v>122</v>
      </c>
      <c r="W40" s="329">
        <v>1.57</v>
      </c>
      <c r="X40" s="333">
        <f t="shared" si="3"/>
        <v>0</v>
      </c>
    </row>
    <row r="41" spans="1:24" s="209" customFormat="1" ht="37.25" customHeight="1">
      <c r="A41" s="260" t="s">
        <v>104</v>
      </c>
      <c r="B41" s="227" t="s">
        <v>123</v>
      </c>
      <c r="C41" s="227" t="s">
        <v>124</v>
      </c>
      <c r="D41" s="219">
        <v>1</v>
      </c>
      <c r="E41" s="243">
        <v>103</v>
      </c>
      <c r="F41" s="244"/>
      <c r="G41" s="245"/>
      <c r="H41" s="246"/>
      <c r="I41" s="247"/>
      <c r="J41" s="248"/>
      <c r="K41" s="249"/>
      <c r="L41" s="250"/>
      <c r="M41" s="251"/>
      <c r="N41" s="252"/>
      <c r="O41" s="253"/>
      <c r="P41" s="254"/>
      <c r="Q41" s="255"/>
      <c r="R41" s="256"/>
      <c r="S41" s="257">
        <f t="shared" si="0"/>
        <v>0</v>
      </c>
      <c r="T41" s="257">
        <f t="shared" si="2"/>
        <v>0</v>
      </c>
      <c r="U41" s="319" t="str">
        <f t="shared" si="1"/>
        <v>-</v>
      </c>
      <c r="V41" s="258" t="s">
        <v>1347</v>
      </c>
      <c r="W41" s="329">
        <v>2.2200000000000002</v>
      </c>
      <c r="X41" s="333">
        <f t="shared" si="3"/>
        <v>0</v>
      </c>
    </row>
    <row r="42" spans="1:24" s="209" customFormat="1" ht="37.25" customHeight="1">
      <c r="A42" s="260" t="s">
        <v>104</v>
      </c>
      <c r="B42" s="227" t="s">
        <v>125</v>
      </c>
      <c r="C42" s="227" t="s">
        <v>126</v>
      </c>
      <c r="D42" s="219">
        <v>1</v>
      </c>
      <c r="E42" s="243">
        <v>97</v>
      </c>
      <c r="F42" s="244"/>
      <c r="G42" s="245"/>
      <c r="H42" s="246"/>
      <c r="I42" s="247"/>
      <c r="J42" s="248"/>
      <c r="K42" s="249"/>
      <c r="L42" s="250"/>
      <c r="M42" s="251"/>
      <c r="N42" s="252"/>
      <c r="O42" s="253"/>
      <c r="P42" s="254"/>
      <c r="Q42" s="255"/>
      <c r="R42" s="256"/>
      <c r="S42" s="257">
        <f t="shared" si="0"/>
        <v>0</v>
      </c>
      <c r="T42" s="257">
        <f t="shared" si="2"/>
        <v>0</v>
      </c>
      <c r="U42" s="319" t="str">
        <f t="shared" si="1"/>
        <v>-</v>
      </c>
      <c r="V42" s="258" t="s">
        <v>127</v>
      </c>
      <c r="W42" s="329">
        <v>1.67</v>
      </c>
      <c r="X42" s="333">
        <f t="shared" si="3"/>
        <v>0</v>
      </c>
    </row>
    <row r="43" spans="1:24" s="209" customFormat="1" ht="37.25" customHeight="1">
      <c r="A43" s="260" t="s">
        <v>104</v>
      </c>
      <c r="B43" s="227" t="s">
        <v>128</v>
      </c>
      <c r="C43" s="227" t="s">
        <v>129</v>
      </c>
      <c r="D43" s="219">
        <v>1</v>
      </c>
      <c r="E43" s="243">
        <v>141</v>
      </c>
      <c r="F43" s="244"/>
      <c r="G43" s="245"/>
      <c r="H43" s="246"/>
      <c r="I43" s="247"/>
      <c r="J43" s="248"/>
      <c r="K43" s="249"/>
      <c r="L43" s="250"/>
      <c r="M43" s="251"/>
      <c r="N43" s="252"/>
      <c r="O43" s="253"/>
      <c r="P43" s="254"/>
      <c r="Q43" s="255"/>
      <c r="R43" s="256"/>
      <c r="S43" s="257">
        <f t="shared" si="0"/>
        <v>0</v>
      </c>
      <c r="T43" s="257">
        <f t="shared" si="2"/>
        <v>0</v>
      </c>
      <c r="U43" s="319" t="str">
        <f t="shared" si="1"/>
        <v>-</v>
      </c>
      <c r="V43" s="258" t="s">
        <v>130</v>
      </c>
      <c r="W43" s="329">
        <v>3</v>
      </c>
      <c r="X43" s="333">
        <f t="shared" si="3"/>
        <v>0</v>
      </c>
    </row>
    <row r="44" spans="1:24" s="209" customFormat="1" ht="38" customHeight="1">
      <c r="A44" s="260" t="s">
        <v>104</v>
      </c>
      <c r="B44" s="261" t="s">
        <v>131</v>
      </c>
      <c r="C44" s="227" t="s">
        <v>132</v>
      </c>
      <c r="D44" s="219">
        <v>1</v>
      </c>
      <c r="E44" s="243">
        <v>99</v>
      </c>
      <c r="F44" s="244"/>
      <c r="G44" s="245"/>
      <c r="H44" s="246"/>
      <c r="I44" s="247"/>
      <c r="J44" s="248"/>
      <c r="K44" s="249"/>
      <c r="L44" s="250"/>
      <c r="M44" s="251"/>
      <c r="N44" s="252"/>
      <c r="O44" s="253"/>
      <c r="P44" s="254"/>
      <c r="Q44" s="255"/>
      <c r="R44" s="256"/>
      <c r="S44" s="257">
        <f t="shared" si="0"/>
        <v>0</v>
      </c>
      <c r="T44" s="257">
        <f t="shared" si="2"/>
        <v>0</v>
      </c>
      <c r="U44" s="319" t="str">
        <f t="shared" si="1"/>
        <v>-</v>
      </c>
      <c r="V44" s="258" t="s">
        <v>133</v>
      </c>
      <c r="W44" s="329">
        <v>1.75</v>
      </c>
      <c r="X44" s="333">
        <f t="shared" si="3"/>
        <v>0</v>
      </c>
    </row>
    <row r="45" spans="1:24" s="209" customFormat="1" ht="37.25" customHeight="1">
      <c r="A45" s="260" t="s">
        <v>104</v>
      </c>
      <c r="B45" s="227" t="s">
        <v>134</v>
      </c>
      <c r="C45" s="227" t="s">
        <v>135</v>
      </c>
      <c r="D45" s="219">
        <v>1</v>
      </c>
      <c r="E45" s="243">
        <v>129</v>
      </c>
      <c r="F45" s="244"/>
      <c r="G45" s="245"/>
      <c r="H45" s="246"/>
      <c r="I45" s="247"/>
      <c r="J45" s="248"/>
      <c r="K45" s="249"/>
      <c r="L45" s="250"/>
      <c r="M45" s="251"/>
      <c r="N45" s="252"/>
      <c r="O45" s="253"/>
      <c r="P45" s="254"/>
      <c r="Q45" s="255"/>
      <c r="R45" s="256"/>
      <c r="S45" s="257">
        <f t="shared" si="0"/>
        <v>0</v>
      </c>
      <c r="T45" s="257">
        <f t="shared" si="2"/>
        <v>0</v>
      </c>
      <c r="U45" s="319" t="str">
        <f t="shared" si="1"/>
        <v>-</v>
      </c>
      <c r="V45" s="258" t="s">
        <v>136</v>
      </c>
      <c r="W45" s="329">
        <v>2.34</v>
      </c>
      <c r="X45" s="333">
        <f t="shared" si="3"/>
        <v>0</v>
      </c>
    </row>
    <row r="46" spans="1:24" s="209" customFormat="1" ht="37.25" customHeight="1">
      <c r="A46" s="260" t="s">
        <v>104</v>
      </c>
      <c r="B46" s="227" t="s">
        <v>137</v>
      </c>
      <c r="C46" s="227" t="s">
        <v>138</v>
      </c>
      <c r="D46" s="219">
        <v>1</v>
      </c>
      <c r="E46" s="243">
        <v>63</v>
      </c>
      <c r="F46" s="244"/>
      <c r="G46" s="245"/>
      <c r="H46" s="246"/>
      <c r="I46" s="247"/>
      <c r="J46" s="248"/>
      <c r="K46" s="249"/>
      <c r="L46" s="250"/>
      <c r="M46" s="251"/>
      <c r="N46" s="252"/>
      <c r="O46" s="253"/>
      <c r="P46" s="254"/>
      <c r="Q46" s="255"/>
      <c r="R46" s="256"/>
      <c r="S46" s="257">
        <f t="shared" si="0"/>
        <v>0</v>
      </c>
      <c r="T46" s="257">
        <f t="shared" si="2"/>
        <v>0</v>
      </c>
      <c r="U46" s="319" t="str">
        <f t="shared" si="1"/>
        <v>-</v>
      </c>
      <c r="V46" s="258" t="s">
        <v>119</v>
      </c>
      <c r="W46" s="329">
        <v>1.02</v>
      </c>
      <c r="X46" s="333">
        <f t="shared" si="3"/>
        <v>0</v>
      </c>
    </row>
    <row r="47" spans="1:24" s="209" customFormat="1" ht="38" customHeight="1">
      <c r="A47" s="260" t="s">
        <v>104</v>
      </c>
      <c r="B47" s="261" t="s">
        <v>139</v>
      </c>
      <c r="C47" s="227" t="s">
        <v>140</v>
      </c>
      <c r="D47" s="219">
        <v>1</v>
      </c>
      <c r="E47" s="243">
        <v>63</v>
      </c>
      <c r="F47" s="244"/>
      <c r="G47" s="245"/>
      <c r="H47" s="246"/>
      <c r="I47" s="247"/>
      <c r="J47" s="248"/>
      <c r="K47" s="249"/>
      <c r="L47" s="250"/>
      <c r="M47" s="251"/>
      <c r="N47" s="252"/>
      <c r="O47" s="253"/>
      <c r="P47" s="254"/>
      <c r="Q47" s="255"/>
      <c r="R47" s="256"/>
      <c r="S47" s="257">
        <f t="shared" si="0"/>
        <v>0</v>
      </c>
      <c r="T47" s="257">
        <f t="shared" si="2"/>
        <v>0</v>
      </c>
      <c r="U47" s="319" t="str">
        <f t="shared" si="1"/>
        <v>-</v>
      </c>
      <c r="V47" s="258" t="s">
        <v>122</v>
      </c>
      <c r="W47" s="329">
        <v>1.04</v>
      </c>
      <c r="X47" s="333">
        <f t="shared" si="3"/>
        <v>0</v>
      </c>
    </row>
    <row r="48" spans="1:24" s="209" customFormat="1" ht="38" customHeight="1">
      <c r="A48" s="260" t="s">
        <v>104</v>
      </c>
      <c r="B48" s="261" t="s">
        <v>141</v>
      </c>
      <c r="C48" s="227" t="s">
        <v>142</v>
      </c>
      <c r="D48" s="219">
        <v>1</v>
      </c>
      <c r="E48" s="243">
        <v>127</v>
      </c>
      <c r="F48" s="244"/>
      <c r="G48" s="245"/>
      <c r="H48" s="246"/>
      <c r="I48" s="247"/>
      <c r="J48" s="248"/>
      <c r="K48" s="249"/>
      <c r="L48" s="250"/>
      <c r="M48" s="251"/>
      <c r="N48" s="252"/>
      <c r="O48" s="253"/>
      <c r="P48" s="254"/>
      <c r="Q48" s="255"/>
      <c r="R48" s="256"/>
      <c r="S48" s="257">
        <f t="shared" si="0"/>
        <v>0</v>
      </c>
      <c r="T48" s="257">
        <f t="shared" si="2"/>
        <v>0</v>
      </c>
      <c r="U48" s="319" t="str">
        <f t="shared" si="1"/>
        <v>-</v>
      </c>
      <c r="V48" s="258" t="s">
        <v>130</v>
      </c>
      <c r="W48" s="329">
        <v>1.99</v>
      </c>
      <c r="X48" s="333">
        <f t="shared" si="3"/>
        <v>0</v>
      </c>
    </row>
    <row r="49" spans="1:24" s="209" customFormat="1" ht="38" customHeight="1">
      <c r="A49" s="260" t="s">
        <v>104</v>
      </c>
      <c r="B49" s="261" t="s">
        <v>143</v>
      </c>
      <c r="C49" s="227" t="s">
        <v>144</v>
      </c>
      <c r="D49" s="219">
        <v>1</v>
      </c>
      <c r="E49" s="243">
        <v>96</v>
      </c>
      <c r="F49" s="244"/>
      <c r="G49" s="245"/>
      <c r="H49" s="246"/>
      <c r="I49" s="247"/>
      <c r="J49" s="248"/>
      <c r="K49" s="249"/>
      <c r="L49" s="250"/>
      <c r="M49" s="251"/>
      <c r="N49" s="252"/>
      <c r="O49" s="253"/>
      <c r="P49" s="254"/>
      <c r="Q49" s="255"/>
      <c r="R49" s="256"/>
      <c r="S49" s="257">
        <f t="shared" si="0"/>
        <v>0</v>
      </c>
      <c r="T49" s="257">
        <f t="shared" si="2"/>
        <v>0</v>
      </c>
      <c r="U49" s="319" t="str">
        <f t="shared" si="1"/>
        <v>-</v>
      </c>
      <c r="V49" s="258" t="s">
        <v>130</v>
      </c>
      <c r="W49" s="329">
        <v>1.44</v>
      </c>
      <c r="X49" s="333">
        <f t="shared" si="3"/>
        <v>0</v>
      </c>
    </row>
    <row r="50" spans="1:24" s="209" customFormat="1" ht="38" customHeight="1">
      <c r="A50" s="260" t="s">
        <v>104</v>
      </c>
      <c r="B50" s="261" t="s">
        <v>145</v>
      </c>
      <c r="C50" s="227" t="s">
        <v>146</v>
      </c>
      <c r="D50" s="219">
        <v>1</v>
      </c>
      <c r="E50" s="243">
        <v>122</v>
      </c>
      <c r="F50" s="244"/>
      <c r="G50" s="245"/>
      <c r="H50" s="246"/>
      <c r="I50" s="247"/>
      <c r="J50" s="248"/>
      <c r="K50" s="249"/>
      <c r="L50" s="250"/>
      <c r="M50" s="251"/>
      <c r="N50" s="252"/>
      <c r="O50" s="253"/>
      <c r="P50" s="254"/>
      <c r="Q50" s="255"/>
      <c r="R50" s="256"/>
      <c r="S50" s="257">
        <f t="shared" si="0"/>
        <v>0</v>
      </c>
      <c r="T50" s="257">
        <f t="shared" si="2"/>
        <v>0</v>
      </c>
      <c r="U50" s="319" t="str">
        <f t="shared" si="1"/>
        <v>-</v>
      </c>
      <c r="V50" s="258" t="s">
        <v>147</v>
      </c>
      <c r="W50" s="329">
        <v>1.87</v>
      </c>
      <c r="X50" s="333">
        <f t="shared" si="3"/>
        <v>0</v>
      </c>
    </row>
    <row r="51" spans="1:24" s="209" customFormat="1" ht="38" customHeight="1">
      <c r="A51" s="260" t="s">
        <v>104</v>
      </c>
      <c r="B51" s="261" t="s">
        <v>148</v>
      </c>
      <c r="C51" s="227" t="s">
        <v>149</v>
      </c>
      <c r="D51" s="219">
        <v>1</v>
      </c>
      <c r="E51" s="243">
        <v>178</v>
      </c>
      <c r="F51" s="244"/>
      <c r="G51" s="245"/>
      <c r="H51" s="246"/>
      <c r="I51" s="247"/>
      <c r="J51" s="248"/>
      <c r="K51" s="249"/>
      <c r="L51" s="250"/>
      <c r="M51" s="251"/>
      <c r="N51" s="252"/>
      <c r="O51" s="253"/>
      <c r="P51" s="254"/>
      <c r="Q51" s="255"/>
      <c r="R51" s="256"/>
      <c r="S51" s="257">
        <f t="shared" si="0"/>
        <v>0</v>
      </c>
      <c r="T51" s="257">
        <f t="shared" si="2"/>
        <v>0</v>
      </c>
      <c r="U51" s="319" t="str">
        <f t="shared" si="1"/>
        <v>-</v>
      </c>
      <c r="V51" s="258" t="s">
        <v>130</v>
      </c>
      <c r="W51" s="329">
        <v>3.13</v>
      </c>
      <c r="X51" s="333">
        <f t="shared" si="3"/>
        <v>0</v>
      </c>
    </row>
    <row r="52" spans="1:24" s="209" customFormat="1" ht="37.25" customHeight="1">
      <c r="A52" s="226" t="s">
        <v>150</v>
      </c>
      <c r="B52" s="227" t="s">
        <v>151</v>
      </c>
      <c r="C52" s="227" t="s">
        <v>152</v>
      </c>
      <c r="D52" s="219">
        <v>15</v>
      </c>
      <c r="E52" s="243">
        <v>46</v>
      </c>
      <c r="F52" s="244"/>
      <c r="G52" s="245"/>
      <c r="H52" s="246"/>
      <c r="I52" s="247"/>
      <c r="J52" s="248"/>
      <c r="K52" s="249"/>
      <c r="L52" s="250"/>
      <c r="M52" s="251"/>
      <c r="N52" s="252"/>
      <c r="O52" s="253"/>
      <c r="P52" s="254"/>
      <c r="Q52" s="255"/>
      <c r="R52" s="256"/>
      <c r="S52" s="257">
        <f t="shared" si="0"/>
        <v>0</v>
      </c>
      <c r="T52" s="257">
        <f t="shared" si="2"/>
        <v>0</v>
      </c>
      <c r="U52" s="319" t="str">
        <f t="shared" si="1"/>
        <v>-</v>
      </c>
      <c r="V52" s="262" t="s">
        <v>153</v>
      </c>
      <c r="W52" s="329">
        <v>0.18</v>
      </c>
      <c r="X52" s="333">
        <f t="shared" si="3"/>
        <v>0</v>
      </c>
    </row>
    <row r="53" spans="1:24" s="209" customFormat="1" ht="37.25" customHeight="1">
      <c r="A53" s="226" t="s">
        <v>150</v>
      </c>
      <c r="B53" s="227" t="s">
        <v>154</v>
      </c>
      <c r="C53" s="227" t="s">
        <v>155</v>
      </c>
      <c r="D53" s="219">
        <v>13</v>
      </c>
      <c r="E53" s="243">
        <v>50</v>
      </c>
      <c r="F53" s="244"/>
      <c r="G53" s="245"/>
      <c r="H53" s="246"/>
      <c r="I53" s="247"/>
      <c r="J53" s="248"/>
      <c r="K53" s="249"/>
      <c r="L53" s="250"/>
      <c r="M53" s="251"/>
      <c r="N53" s="252"/>
      <c r="O53" s="253"/>
      <c r="P53" s="254"/>
      <c r="Q53" s="255"/>
      <c r="R53" s="256"/>
      <c r="S53" s="257">
        <f t="shared" si="0"/>
        <v>0</v>
      </c>
      <c r="T53" s="257">
        <f t="shared" si="2"/>
        <v>0</v>
      </c>
      <c r="U53" s="319" t="str">
        <f t="shared" si="1"/>
        <v>-</v>
      </c>
      <c r="V53" s="262" t="s">
        <v>153</v>
      </c>
      <c r="W53" s="329">
        <v>0.5</v>
      </c>
      <c r="X53" s="333">
        <f t="shared" si="3"/>
        <v>0</v>
      </c>
    </row>
    <row r="54" spans="1:24" s="209" customFormat="1" ht="37.25" customHeight="1">
      <c r="A54" s="226" t="s">
        <v>150</v>
      </c>
      <c r="B54" s="227" t="s">
        <v>156</v>
      </c>
      <c r="C54" s="227" t="s">
        <v>157</v>
      </c>
      <c r="D54" s="219">
        <v>20</v>
      </c>
      <c r="E54" s="243">
        <v>99</v>
      </c>
      <c r="F54" s="244"/>
      <c r="G54" s="245"/>
      <c r="H54" s="246"/>
      <c r="I54" s="247"/>
      <c r="J54" s="248"/>
      <c r="K54" s="249"/>
      <c r="L54" s="250"/>
      <c r="M54" s="251"/>
      <c r="N54" s="252"/>
      <c r="O54" s="253"/>
      <c r="P54" s="254"/>
      <c r="Q54" s="255"/>
      <c r="R54" s="256"/>
      <c r="S54" s="257">
        <f t="shared" si="0"/>
        <v>0</v>
      </c>
      <c r="T54" s="257">
        <f t="shared" si="2"/>
        <v>0</v>
      </c>
      <c r="U54" s="319" t="str">
        <f t="shared" si="1"/>
        <v>-</v>
      </c>
      <c r="V54" s="262" t="s">
        <v>153</v>
      </c>
      <c r="W54" s="329">
        <v>1.0900000000000001</v>
      </c>
      <c r="X54" s="333">
        <f t="shared" si="3"/>
        <v>0</v>
      </c>
    </row>
    <row r="55" spans="1:24" s="209" customFormat="1" ht="37.25" customHeight="1">
      <c r="A55" s="226" t="s">
        <v>150</v>
      </c>
      <c r="B55" s="227" t="s">
        <v>158</v>
      </c>
      <c r="C55" s="227" t="s">
        <v>159</v>
      </c>
      <c r="D55" s="219">
        <v>10</v>
      </c>
      <c r="E55" s="243">
        <v>56</v>
      </c>
      <c r="F55" s="244"/>
      <c r="G55" s="245"/>
      <c r="H55" s="246"/>
      <c r="I55" s="247"/>
      <c r="J55" s="248"/>
      <c r="K55" s="249"/>
      <c r="L55" s="250"/>
      <c r="M55" s="251"/>
      <c r="N55" s="252"/>
      <c r="O55" s="253"/>
      <c r="P55" s="254"/>
      <c r="Q55" s="255"/>
      <c r="R55" s="256"/>
      <c r="S55" s="257">
        <f t="shared" si="0"/>
        <v>0</v>
      </c>
      <c r="T55" s="257">
        <f t="shared" si="2"/>
        <v>0</v>
      </c>
      <c r="U55" s="319" t="str">
        <f t="shared" si="1"/>
        <v>-</v>
      </c>
      <c r="V55" s="262" t="s">
        <v>153</v>
      </c>
      <c r="W55" s="329">
        <v>0.77</v>
      </c>
      <c r="X55" s="333">
        <f t="shared" si="3"/>
        <v>0</v>
      </c>
    </row>
    <row r="56" spans="1:24" s="209" customFormat="1" ht="37.25" customHeight="1">
      <c r="A56" s="226" t="s">
        <v>150</v>
      </c>
      <c r="B56" s="227" t="s">
        <v>160</v>
      </c>
      <c r="C56" s="227" t="s">
        <v>161</v>
      </c>
      <c r="D56" s="219">
        <v>13</v>
      </c>
      <c r="E56" s="243">
        <v>97</v>
      </c>
      <c r="F56" s="244"/>
      <c r="G56" s="245"/>
      <c r="H56" s="246"/>
      <c r="I56" s="247"/>
      <c r="J56" s="248"/>
      <c r="K56" s="249"/>
      <c r="L56" s="250"/>
      <c r="M56" s="251"/>
      <c r="N56" s="252"/>
      <c r="O56" s="253"/>
      <c r="P56" s="254"/>
      <c r="Q56" s="255"/>
      <c r="R56" s="256"/>
      <c r="S56" s="257">
        <f t="shared" si="0"/>
        <v>0</v>
      </c>
      <c r="T56" s="257">
        <f t="shared" si="2"/>
        <v>0</v>
      </c>
      <c r="U56" s="319" t="str">
        <f t="shared" si="1"/>
        <v>-</v>
      </c>
      <c r="V56" s="262" t="s">
        <v>153</v>
      </c>
      <c r="W56" s="329">
        <v>1.74</v>
      </c>
      <c r="X56" s="333">
        <f t="shared" si="3"/>
        <v>0</v>
      </c>
    </row>
    <row r="57" spans="1:24" s="209" customFormat="1" ht="37.25" customHeight="1">
      <c r="A57" s="226" t="s">
        <v>150</v>
      </c>
      <c r="B57" s="227" t="s">
        <v>162</v>
      </c>
      <c r="C57" s="227" t="s">
        <v>163</v>
      </c>
      <c r="D57" s="219">
        <v>5</v>
      </c>
      <c r="E57" s="243">
        <v>25</v>
      </c>
      <c r="F57" s="244"/>
      <c r="G57" s="245"/>
      <c r="H57" s="246"/>
      <c r="I57" s="247"/>
      <c r="J57" s="248"/>
      <c r="K57" s="249"/>
      <c r="L57" s="250"/>
      <c r="M57" s="251"/>
      <c r="N57" s="252"/>
      <c r="O57" s="253"/>
      <c r="P57" s="254"/>
      <c r="Q57" s="255"/>
      <c r="R57" s="256"/>
      <c r="S57" s="257">
        <f t="shared" si="0"/>
        <v>0</v>
      </c>
      <c r="T57" s="257">
        <f t="shared" si="2"/>
        <v>0</v>
      </c>
      <c r="U57" s="319" t="str">
        <f t="shared" si="1"/>
        <v>-</v>
      </c>
      <c r="V57" s="262" t="s">
        <v>153</v>
      </c>
      <c r="W57" s="329">
        <v>0.23</v>
      </c>
      <c r="X57" s="333">
        <f t="shared" si="3"/>
        <v>0</v>
      </c>
    </row>
    <row r="58" spans="1:24" s="209" customFormat="1" ht="37.25" customHeight="1">
      <c r="A58" s="226" t="s">
        <v>150</v>
      </c>
      <c r="B58" s="227" t="s">
        <v>164</v>
      </c>
      <c r="C58" s="227" t="s">
        <v>165</v>
      </c>
      <c r="D58" s="219">
        <v>6</v>
      </c>
      <c r="E58" s="243">
        <v>40</v>
      </c>
      <c r="F58" s="244"/>
      <c r="G58" s="245"/>
      <c r="H58" s="246"/>
      <c r="I58" s="247"/>
      <c r="J58" s="248"/>
      <c r="K58" s="249"/>
      <c r="L58" s="250"/>
      <c r="M58" s="251"/>
      <c r="N58" s="252"/>
      <c r="O58" s="253"/>
      <c r="P58" s="254"/>
      <c r="Q58" s="255"/>
      <c r="R58" s="256"/>
      <c r="S58" s="257">
        <f t="shared" si="0"/>
        <v>0</v>
      </c>
      <c r="T58" s="257">
        <f t="shared" si="2"/>
        <v>0</v>
      </c>
      <c r="U58" s="319" t="str">
        <f t="shared" si="1"/>
        <v>-</v>
      </c>
      <c r="V58" s="262" t="s">
        <v>153</v>
      </c>
      <c r="W58" s="329">
        <v>0.6</v>
      </c>
      <c r="X58" s="333">
        <f t="shared" si="3"/>
        <v>0</v>
      </c>
    </row>
    <row r="59" spans="1:24" s="209" customFormat="1" ht="37.25" customHeight="1">
      <c r="A59" s="226" t="s">
        <v>150</v>
      </c>
      <c r="B59" s="227" t="s">
        <v>166</v>
      </c>
      <c r="C59" s="227" t="s">
        <v>167</v>
      </c>
      <c r="D59" s="219">
        <v>5</v>
      </c>
      <c r="E59" s="243">
        <v>64</v>
      </c>
      <c r="F59" s="244"/>
      <c r="G59" s="245"/>
      <c r="H59" s="246"/>
      <c r="I59" s="247"/>
      <c r="J59" s="248"/>
      <c r="K59" s="249"/>
      <c r="L59" s="250"/>
      <c r="M59" s="251"/>
      <c r="N59" s="252"/>
      <c r="O59" s="253"/>
      <c r="P59" s="254"/>
      <c r="Q59" s="255"/>
      <c r="R59" s="256"/>
      <c r="S59" s="257">
        <f t="shared" si="0"/>
        <v>0</v>
      </c>
      <c r="T59" s="257">
        <f t="shared" si="2"/>
        <v>0</v>
      </c>
      <c r="U59" s="319" t="str">
        <f t="shared" si="1"/>
        <v>-</v>
      </c>
      <c r="V59" s="262" t="s">
        <v>153</v>
      </c>
      <c r="W59" s="329">
        <v>1.24</v>
      </c>
      <c r="X59" s="333">
        <f t="shared" si="3"/>
        <v>0</v>
      </c>
    </row>
    <row r="60" spans="1:24" s="209" customFormat="1" ht="37.25" customHeight="1">
      <c r="A60" s="226" t="s">
        <v>168</v>
      </c>
      <c r="B60" s="227" t="s">
        <v>169</v>
      </c>
      <c r="C60" s="227" t="s">
        <v>170</v>
      </c>
      <c r="D60" s="219">
        <v>5</v>
      </c>
      <c r="E60" s="243">
        <v>93</v>
      </c>
      <c r="F60" s="244"/>
      <c r="G60" s="245"/>
      <c r="H60" s="246"/>
      <c r="I60" s="247"/>
      <c r="J60" s="248"/>
      <c r="K60" s="249"/>
      <c r="L60" s="250"/>
      <c r="M60" s="251"/>
      <c r="N60" s="252"/>
      <c r="O60" s="253"/>
      <c r="P60" s="254"/>
      <c r="Q60" s="255"/>
      <c r="R60" s="256"/>
      <c r="S60" s="257">
        <f t="shared" si="0"/>
        <v>0</v>
      </c>
      <c r="T60" s="257">
        <f t="shared" si="2"/>
        <v>0</v>
      </c>
      <c r="U60" s="319" t="str">
        <f t="shared" si="1"/>
        <v>-</v>
      </c>
      <c r="V60" s="258" t="s">
        <v>171</v>
      </c>
      <c r="W60" s="329">
        <v>1.97</v>
      </c>
      <c r="X60" s="333">
        <f t="shared" si="3"/>
        <v>0</v>
      </c>
    </row>
    <row r="61" spans="1:24" s="209" customFormat="1" ht="37.25" customHeight="1">
      <c r="A61" s="226" t="s">
        <v>168</v>
      </c>
      <c r="B61" s="227" t="s">
        <v>172</v>
      </c>
      <c r="C61" s="227" t="s">
        <v>173</v>
      </c>
      <c r="D61" s="219">
        <v>3</v>
      </c>
      <c r="E61" s="243">
        <v>82</v>
      </c>
      <c r="F61" s="244"/>
      <c r="G61" s="245"/>
      <c r="H61" s="246"/>
      <c r="I61" s="247"/>
      <c r="J61" s="248"/>
      <c r="K61" s="249"/>
      <c r="L61" s="250"/>
      <c r="M61" s="251"/>
      <c r="N61" s="252"/>
      <c r="O61" s="253"/>
      <c r="P61" s="254"/>
      <c r="Q61" s="255"/>
      <c r="R61" s="256"/>
      <c r="S61" s="257">
        <f t="shared" si="0"/>
        <v>0</v>
      </c>
      <c r="T61" s="257">
        <f t="shared" si="2"/>
        <v>0</v>
      </c>
      <c r="U61" s="319" t="str">
        <f t="shared" si="1"/>
        <v>-</v>
      </c>
      <c r="V61" s="258" t="s">
        <v>174</v>
      </c>
      <c r="W61" s="329">
        <v>0.82</v>
      </c>
      <c r="X61" s="333">
        <f t="shared" si="3"/>
        <v>0</v>
      </c>
    </row>
    <row r="62" spans="1:24" s="209" customFormat="1" ht="37.25" customHeight="1">
      <c r="A62" s="226" t="s">
        <v>168</v>
      </c>
      <c r="B62" s="227" t="s">
        <v>175</v>
      </c>
      <c r="C62" s="227" t="s">
        <v>176</v>
      </c>
      <c r="D62" s="219">
        <v>3</v>
      </c>
      <c r="E62" s="243">
        <v>87</v>
      </c>
      <c r="F62" s="244"/>
      <c r="G62" s="245"/>
      <c r="H62" s="246"/>
      <c r="I62" s="247"/>
      <c r="J62" s="248"/>
      <c r="K62" s="249"/>
      <c r="L62" s="250"/>
      <c r="M62" s="251"/>
      <c r="N62" s="252"/>
      <c r="O62" s="253"/>
      <c r="P62" s="254"/>
      <c r="Q62" s="255"/>
      <c r="R62" s="256"/>
      <c r="S62" s="257">
        <f t="shared" si="0"/>
        <v>0</v>
      </c>
      <c r="T62" s="257">
        <f t="shared" si="2"/>
        <v>0</v>
      </c>
      <c r="U62" s="319" t="str">
        <f t="shared" si="1"/>
        <v>-</v>
      </c>
      <c r="V62" s="258" t="s">
        <v>177</v>
      </c>
      <c r="W62" s="329">
        <v>1.07</v>
      </c>
      <c r="X62" s="333">
        <f t="shared" si="3"/>
        <v>0</v>
      </c>
    </row>
    <row r="63" spans="1:24" s="209" customFormat="1" ht="37.25" customHeight="1">
      <c r="A63" s="226" t="s">
        <v>168</v>
      </c>
      <c r="B63" s="227" t="s">
        <v>178</v>
      </c>
      <c r="C63" s="227" t="s">
        <v>179</v>
      </c>
      <c r="D63" s="219">
        <v>3</v>
      </c>
      <c r="E63" s="243">
        <v>106</v>
      </c>
      <c r="F63" s="244"/>
      <c r="G63" s="245"/>
      <c r="H63" s="246"/>
      <c r="I63" s="247"/>
      <c r="J63" s="248"/>
      <c r="K63" s="249"/>
      <c r="L63" s="250"/>
      <c r="M63" s="251"/>
      <c r="N63" s="252"/>
      <c r="O63" s="253"/>
      <c r="P63" s="254"/>
      <c r="Q63" s="255"/>
      <c r="R63" s="256"/>
      <c r="S63" s="257">
        <f t="shared" si="0"/>
        <v>0</v>
      </c>
      <c r="T63" s="257">
        <f t="shared" si="2"/>
        <v>0</v>
      </c>
      <c r="U63" s="319" t="str">
        <f t="shared" si="1"/>
        <v>-</v>
      </c>
      <c r="V63" s="258" t="s">
        <v>177</v>
      </c>
      <c r="W63" s="329">
        <v>1.36</v>
      </c>
      <c r="X63" s="333">
        <f t="shared" si="3"/>
        <v>0</v>
      </c>
    </row>
    <row r="64" spans="1:24" s="209" customFormat="1" ht="37.25" customHeight="1">
      <c r="A64" s="226" t="s">
        <v>168</v>
      </c>
      <c r="B64" s="227" t="s">
        <v>180</v>
      </c>
      <c r="C64" s="227" t="s">
        <v>181</v>
      </c>
      <c r="D64" s="219">
        <v>3</v>
      </c>
      <c r="E64" s="243">
        <v>109</v>
      </c>
      <c r="F64" s="244"/>
      <c r="G64" s="245"/>
      <c r="H64" s="246"/>
      <c r="I64" s="247"/>
      <c r="J64" s="248"/>
      <c r="K64" s="249"/>
      <c r="L64" s="250"/>
      <c r="M64" s="251"/>
      <c r="N64" s="252"/>
      <c r="O64" s="253"/>
      <c r="P64" s="254"/>
      <c r="Q64" s="255"/>
      <c r="R64" s="256"/>
      <c r="S64" s="257">
        <f t="shared" si="0"/>
        <v>0</v>
      </c>
      <c r="T64" s="257">
        <f t="shared" si="2"/>
        <v>0</v>
      </c>
      <c r="U64" s="319" t="str">
        <f t="shared" si="1"/>
        <v>-</v>
      </c>
      <c r="V64" s="258" t="s">
        <v>177</v>
      </c>
      <c r="W64" s="329">
        <v>1.4</v>
      </c>
      <c r="X64" s="333">
        <f t="shared" si="3"/>
        <v>0</v>
      </c>
    </row>
    <row r="65" spans="1:24" s="209" customFormat="1" ht="37.25" customHeight="1">
      <c r="A65" s="226" t="s">
        <v>168</v>
      </c>
      <c r="B65" s="227" t="s">
        <v>182</v>
      </c>
      <c r="C65" s="227" t="s">
        <v>183</v>
      </c>
      <c r="D65" s="219">
        <v>2</v>
      </c>
      <c r="E65" s="243">
        <v>104</v>
      </c>
      <c r="F65" s="244"/>
      <c r="G65" s="245"/>
      <c r="H65" s="246"/>
      <c r="I65" s="247"/>
      <c r="J65" s="248"/>
      <c r="K65" s="249"/>
      <c r="L65" s="250"/>
      <c r="M65" s="251"/>
      <c r="N65" s="252"/>
      <c r="O65" s="253"/>
      <c r="P65" s="254"/>
      <c r="Q65" s="255"/>
      <c r="R65" s="256"/>
      <c r="S65" s="257">
        <f t="shared" si="0"/>
        <v>0</v>
      </c>
      <c r="T65" s="257">
        <f t="shared" si="2"/>
        <v>0</v>
      </c>
      <c r="U65" s="319" t="str">
        <f t="shared" si="1"/>
        <v>-</v>
      </c>
      <c r="V65" s="258" t="s">
        <v>184</v>
      </c>
      <c r="W65" s="329">
        <v>1.56</v>
      </c>
      <c r="X65" s="333">
        <f t="shared" si="3"/>
        <v>0</v>
      </c>
    </row>
    <row r="66" spans="1:24" s="209" customFormat="1" ht="37.25" customHeight="1">
      <c r="A66" s="226" t="s">
        <v>168</v>
      </c>
      <c r="B66" s="227" t="s">
        <v>185</v>
      </c>
      <c r="C66" s="227" t="s">
        <v>186</v>
      </c>
      <c r="D66" s="219">
        <v>2</v>
      </c>
      <c r="E66" s="243">
        <v>112</v>
      </c>
      <c r="F66" s="244"/>
      <c r="G66" s="245"/>
      <c r="H66" s="246"/>
      <c r="I66" s="247"/>
      <c r="J66" s="248"/>
      <c r="K66" s="249"/>
      <c r="L66" s="250"/>
      <c r="M66" s="251"/>
      <c r="N66" s="252"/>
      <c r="O66" s="253"/>
      <c r="P66" s="254"/>
      <c r="Q66" s="255"/>
      <c r="R66" s="256"/>
      <c r="S66" s="257">
        <f t="shared" si="0"/>
        <v>0</v>
      </c>
      <c r="T66" s="257">
        <f t="shared" si="2"/>
        <v>0</v>
      </c>
      <c r="U66" s="319" t="str">
        <f t="shared" si="1"/>
        <v>-</v>
      </c>
      <c r="V66" s="258" t="s">
        <v>187</v>
      </c>
      <c r="W66" s="329">
        <v>1.71</v>
      </c>
      <c r="X66" s="333">
        <f t="shared" si="3"/>
        <v>0</v>
      </c>
    </row>
    <row r="67" spans="1:24" s="209" customFormat="1" ht="37.25" customHeight="1">
      <c r="A67" s="226" t="s">
        <v>168</v>
      </c>
      <c r="B67" s="227" t="s">
        <v>188</v>
      </c>
      <c r="C67" s="227" t="s">
        <v>189</v>
      </c>
      <c r="D67" s="219">
        <v>2</v>
      </c>
      <c r="E67" s="243">
        <v>74</v>
      </c>
      <c r="F67" s="244"/>
      <c r="G67" s="245"/>
      <c r="H67" s="246"/>
      <c r="I67" s="247"/>
      <c r="J67" s="248"/>
      <c r="K67" s="249"/>
      <c r="L67" s="250"/>
      <c r="M67" s="251"/>
      <c r="N67" s="252"/>
      <c r="O67" s="253"/>
      <c r="P67" s="254"/>
      <c r="Q67" s="255"/>
      <c r="R67" s="256"/>
      <c r="S67" s="257">
        <f t="shared" si="0"/>
        <v>0</v>
      </c>
      <c r="T67" s="257">
        <f t="shared" si="2"/>
        <v>0</v>
      </c>
      <c r="U67" s="319" t="str">
        <f t="shared" si="1"/>
        <v>-</v>
      </c>
      <c r="V67" s="258" t="s">
        <v>184</v>
      </c>
      <c r="W67" s="329">
        <v>1.1399999999999999</v>
      </c>
      <c r="X67" s="333">
        <f t="shared" si="3"/>
        <v>0</v>
      </c>
    </row>
    <row r="68" spans="1:24" s="209" customFormat="1" ht="37.25" customHeight="1">
      <c r="A68" s="226" t="s">
        <v>168</v>
      </c>
      <c r="B68" s="227" t="s">
        <v>190</v>
      </c>
      <c r="C68" s="227" t="s">
        <v>191</v>
      </c>
      <c r="D68" s="219">
        <v>2</v>
      </c>
      <c r="E68" s="243">
        <v>71</v>
      </c>
      <c r="F68" s="244"/>
      <c r="G68" s="245"/>
      <c r="H68" s="246"/>
      <c r="I68" s="247"/>
      <c r="J68" s="248"/>
      <c r="K68" s="249"/>
      <c r="L68" s="250"/>
      <c r="M68" s="251"/>
      <c r="N68" s="252"/>
      <c r="O68" s="253"/>
      <c r="P68" s="254"/>
      <c r="Q68" s="255"/>
      <c r="R68" s="256"/>
      <c r="S68" s="257">
        <f t="shared" si="0"/>
        <v>0</v>
      </c>
      <c r="T68" s="257">
        <f t="shared" si="2"/>
        <v>0</v>
      </c>
      <c r="U68" s="319" t="str">
        <f t="shared" si="1"/>
        <v>-</v>
      </c>
      <c r="V68" s="258" t="s">
        <v>192</v>
      </c>
      <c r="W68" s="329">
        <v>1.03</v>
      </c>
      <c r="X68" s="333">
        <f t="shared" si="3"/>
        <v>0</v>
      </c>
    </row>
    <row r="69" spans="1:24" s="209" customFormat="1" ht="37.25" customHeight="1">
      <c r="A69" s="226" t="s">
        <v>168</v>
      </c>
      <c r="B69" s="227" t="s">
        <v>193</v>
      </c>
      <c r="C69" s="227" t="s">
        <v>194</v>
      </c>
      <c r="D69" s="219">
        <v>4</v>
      </c>
      <c r="E69" s="243">
        <v>149</v>
      </c>
      <c r="F69" s="244"/>
      <c r="G69" s="245"/>
      <c r="H69" s="246"/>
      <c r="I69" s="247"/>
      <c r="J69" s="248"/>
      <c r="K69" s="249"/>
      <c r="L69" s="250"/>
      <c r="M69" s="251"/>
      <c r="N69" s="252"/>
      <c r="O69" s="253"/>
      <c r="P69" s="254"/>
      <c r="Q69" s="255"/>
      <c r="R69" s="256"/>
      <c r="S69" s="257">
        <f t="shared" si="0"/>
        <v>0</v>
      </c>
      <c r="T69" s="257">
        <f t="shared" si="2"/>
        <v>0</v>
      </c>
      <c r="U69" s="319" t="str">
        <f t="shared" si="1"/>
        <v>-</v>
      </c>
      <c r="V69" s="258" t="s">
        <v>195</v>
      </c>
      <c r="W69" s="329">
        <v>2.21</v>
      </c>
      <c r="X69" s="333">
        <f t="shared" si="3"/>
        <v>0</v>
      </c>
    </row>
    <row r="70" spans="1:24" s="209" customFormat="1" ht="37.25" customHeight="1">
      <c r="A70" s="226" t="s">
        <v>168</v>
      </c>
      <c r="B70" s="227" t="s">
        <v>196</v>
      </c>
      <c r="C70" s="227" t="s">
        <v>197</v>
      </c>
      <c r="D70" s="219">
        <v>5</v>
      </c>
      <c r="E70" s="243">
        <v>197</v>
      </c>
      <c r="F70" s="244"/>
      <c r="G70" s="245"/>
      <c r="H70" s="246"/>
      <c r="I70" s="247"/>
      <c r="J70" s="248"/>
      <c r="K70" s="249"/>
      <c r="L70" s="250"/>
      <c r="M70" s="251"/>
      <c r="N70" s="252"/>
      <c r="O70" s="253"/>
      <c r="P70" s="254"/>
      <c r="Q70" s="255"/>
      <c r="R70" s="256"/>
      <c r="S70" s="257">
        <f t="shared" ref="S70:S133" si="4">F70+G70+H70+I70+J70+K70+L70+M70+N70+O70+P70+Q70+R70</f>
        <v>0</v>
      </c>
      <c r="T70" s="257">
        <f t="shared" si="2"/>
        <v>0</v>
      </c>
      <c r="U70" s="319" t="str">
        <f t="shared" ref="U70:U133" si="5">IF(S70&gt;0,S70*E70,"-")</f>
        <v>-</v>
      </c>
      <c r="V70" s="258" t="s">
        <v>198</v>
      </c>
      <c r="W70" s="329">
        <v>4.41</v>
      </c>
      <c r="X70" s="333">
        <f t="shared" si="3"/>
        <v>0</v>
      </c>
    </row>
    <row r="71" spans="1:24" s="209" customFormat="1" ht="37.25" customHeight="1">
      <c r="A71" s="226" t="s">
        <v>168</v>
      </c>
      <c r="B71" s="227" t="s">
        <v>199</v>
      </c>
      <c r="C71" s="227" t="s">
        <v>200</v>
      </c>
      <c r="D71" s="219">
        <v>3</v>
      </c>
      <c r="E71" s="243">
        <v>111</v>
      </c>
      <c r="F71" s="244"/>
      <c r="G71" s="245"/>
      <c r="H71" s="246"/>
      <c r="I71" s="247"/>
      <c r="J71" s="248"/>
      <c r="K71" s="249"/>
      <c r="L71" s="250"/>
      <c r="M71" s="251"/>
      <c r="N71" s="252"/>
      <c r="O71" s="253"/>
      <c r="P71" s="254"/>
      <c r="Q71" s="255"/>
      <c r="R71" s="256"/>
      <c r="S71" s="257">
        <f t="shared" si="4"/>
        <v>0</v>
      </c>
      <c r="T71" s="257">
        <f t="shared" ref="T71:T134" si="6">S71*D71</f>
        <v>0</v>
      </c>
      <c r="U71" s="319" t="str">
        <f t="shared" si="5"/>
        <v>-</v>
      </c>
      <c r="V71" s="258" t="s">
        <v>201</v>
      </c>
      <c r="W71" s="329">
        <v>1.46</v>
      </c>
      <c r="X71" s="333">
        <f t="shared" ref="X71:X134" si="7">W71*S71</f>
        <v>0</v>
      </c>
    </row>
    <row r="72" spans="1:24" s="209" customFormat="1" ht="37.25" customHeight="1">
      <c r="A72" s="226" t="s">
        <v>168</v>
      </c>
      <c r="B72" s="227" t="s">
        <v>202</v>
      </c>
      <c r="C72" s="227" t="s">
        <v>203</v>
      </c>
      <c r="D72" s="219">
        <v>3</v>
      </c>
      <c r="E72" s="243">
        <v>136</v>
      </c>
      <c r="F72" s="244"/>
      <c r="G72" s="245"/>
      <c r="H72" s="246"/>
      <c r="I72" s="247"/>
      <c r="J72" s="248"/>
      <c r="K72" s="249"/>
      <c r="L72" s="250"/>
      <c r="M72" s="251"/>
      <c r="N72" s="252"/>
      <c r="O72" s="253"/>
      <c r="P72" s="254"/>
      <c r="Q72" s="255"/>
      <c r="R72" s="256"/>
      <c r="S72" s="257">
        <f t="shared" si="4"/>
        <v>0</v>
      </c>
      <c r="T72" s="257">
        <f t="shared" si="6"/>
        <v>0</v>
      </c>
      <c r="U72" s="319" t="str">
        <f t="shared" si="5"/>
        <v>-</v>
      </c>
      <c r="V72" s="258" t="s">
        <v>201</v>
      </c>
      <c r="W72" s="329">
        <v>1.76</v>
      </c>
      <c r="X72" s="333">
        <f t="shared" si="7"/>
        <v>0</v>
      </c>
    </row>
    <row r="73" spans="1:24" s="209" customFormat="1" ht="37.25" customHeight="1">
      <c r="A73" s="226" t="s">
        <v>168</v>
      </c>
      <c r="B73" s="227" t="s">
        <v>204</v>
      </c>
      <c r="C73" s="227" t="s">
        <v>205</v>
      </c>
      <c r="D73" s="219">
        <v>3</v>
      </c>
      <c r="E73" s="243">
        <v>123</v>
      </c>
      <c r="F73" s="244"/>
      <c r="G73" s="245"/>
      <c r="H73" s="246"/>
      <c r="I73" s="247"/>
      <c r="J73" s="248"/>
      <c r="K73" s="249"/>
      <c r="L73" s="250"/>
      <c r="M73" s="251"/>
      <c r="N73" s="252"/>
      <c r="O73" s="253"/>
      <c r="P73" s="254"/>
      <c r="Q73" s="255"/>
      <c r="R73" s="256"/>
      <c r="S73" s="257">
        <f t="shared" si="4"/>
        <v>0</v>
      </c>
      <c r="T73" s="257">
        <f t="shared" si="6"/>
        <v>0</v>
      </c>
      <c r="U73" s="319" t="str">
        <f t="shared" si="5"/>
        <v>-</v>
      </c>
      <c r="V73" s="258" t="s">
        <v>206</v>
      </c>
      <c r="W73" s="329">
        <v>1.6</v>
      </c>
      <c r="X73" s="333">
        <f t="shared" si="7"/>
        <v>0</v>
      </c>
    </row>
    <row r="74" spans="1:24" s="209" customFormat="1" ht="37.25" customHeight="1">
      <c r="A74" s="226" t="s">
        <v>168</v>
      </c>
      <c r="B74" s="227" t="s">
        <v>207</v>
      </c>
      <c r="C74" s="227" t="s">
        <v>208</v>
      </c>
      <c r="D74" s="219">
        <v>2</v>
      </c>
      <c r="E74" s="243">
        <v>164</v>
      </c>
      <c r="F74" s="244"/>
      <c r="G74" s="245"/>
      <c r="H74" s="246"/>
      <c r="I74" s="247"/>
      <c r="J74" s="248"/>
      <c r="K74" s="249"/>
      <c r="L74" s="250"/>
      <c r="M74" s="251"/>
      <c r="N74" s="252"/>
      <c r="O74" s="253"/>
      <c r="P74" s="254"/>
      <c r="Q74" s="255"/>
      <c r="R74" s="256"/>
      <c r="S74" s="257">
        <f t="shared" si="4"/>
        <v>0</v>
      </c>
      <c r="T74" s="257">
        <f t="shared" si="6"/>
        <v>0</v>
      </c>
      <c r="U74" s="319" t="str">
        <f t="shared" si="5"/>
        <v>-</v>
      </c>
      <c r="V74" s="258" t="s">
        <v>209</v>
      </c>
      <c r="W74" s="329">
        <v>2.93</v>
      </c>
      <c r="X74" s="333">
        <f t="shared" si="7"/>
        <v>0</v>
      </c>
    </row>
    <row r="75" spans="1:24" s="209" customFormat="1" ht="37.25" customHeight="1">
      <c r="A75" s="226" t="s">
        <v>168</v>
      </c>
      <c r="B75" s="227" t="s">
        <v>210</v>
      </c>
      <c r="C75" s="227" t="s">
        <v>211</v>
      </c>
      <c r="D75" s="219">
        <v>2</v>
      </c>
      <c r="E75" s="243">
        <v>169</v>
      </c>
      <c r="F75" s="244"/>
      <c r="G75" s="245"/>
      <c r="H75" s="246"/>
      <c r="I75" s="247"/>
      <c r="J75" s="248"/>
      <c r="K75" s="249"/>
      <c r="L75" s="250"/>
      <c r="M75" s="251"/>
      <c r="N75" s="252"/>
      <c r="O75" s="253"/>
      <c r="P75" s="254"/>
      <c r="Q75" s="255"/>
      <c r="R75" s="256"/>
      <c r="S75" s="257">
        <f t="shared" si="4"/>
        <v>0</v>
      </c>
      <c r="T75" s="257">
        <f t="shared" si="6"/>
        <v>0</v>
      </c>
      <c r="U75" s="319" t="str">
        <f t="shared" si="5"/>
        <v>-</v>
      </c>
      <c r="V75" s="258" t="s">
        <v>212</v>
      </c>
      <c r="W75" s="329">
        <v>3.18</v>
      </c>
      <c r="X75" s="333">
        <f t="shared" si="7"/>
        <v>0</v>
      </c>
    </row>
    <row r="76" spans="1:24" s="209" customFormat="1" ht="37.25" customHeight="1">
      <c r="A76" s="226" t="s">
        <v>168</v>
      </c>
      <c r="B76" s="227" t="s">
        <v>213</v>
      </c>
      <c r="C76" s="227" t="s">
        <v>214</v>
      </c>
      <c r="D76" s="219">
        <v>3</v>
      </c>
      <c r="E76" s="243">
        <v>165</v>
      </c>
      <c r="F76" s="244"/>
      <c r="G76" s="245"/>
      <c r="H76" s="246"/>
      <c r="I76" s="247"/>
      <c r="J76" s="248"/>
      <c r="K76" s="249"/>
      <c r="L76" s="250"/>
      <c r="M76" s="251"/>
      <c r="N76" s="252"/>
      <c r="O76" s="253"/>
      <c r="P76" s="254"/>
      <c r="Q76" s="255"/>
      <c r="R76" s="256"/>
      <c r="S76" s="257">
        <f t="shared" si="4"/>
        <v>0</v>
      </c>
      <c r="T76" s="257">
        <f t="shared" si="6"/>
        <v>0</v>
      </c>
      <c r="U76" s="319" t="str">
        <f t="shared" si="5"/>
        <v>-</v>
      </c>
      <c r="V76" s="258" t="s">
        <v>215</v>
      </c>
      <c r="W76" s="329">
        <v>2.79</v>
      </c>
      <c r="X76" s="333">
        <f t="shared" si="7"/>
        <v>0</v>
      </c>
    </row>
    <row r="77" spans="1:24" s="209" customFormat="1" ht="37.25" customHeight="1">
      <c r="A77" s="226" t="s">
        <v>168</v>
      </c>
      <c r="B77" s="227" t="s">
        <v>216</v>
      </c>
      <c r="C77" s="227" t="s">
        <v>217</v>
      </c>
      <c r="D77" s="219">
        <v>1</v>
      </c>
      <c r="E77" s="243">
        <v>101</v>
      </c>
      <c r="F77" s="244"/>
      <c r="G77" s="245"/>
      <c r="H77" s="246"/>
      <c r="I77" s="247"/>
      <c r="J77" s="248"/>
      <c r="K77" s="249"/>
      <c r="L77" s="250"/>
      <c r="M77" s="251"/>
      <c r="N77" s="252"/>
      <c r="O77" s="253"/>
      <c r="P77" s="254"/>
      <c r="Q77" s="255"/>
      <c r="R77" s="256"/>
      <c r="S77" s="257">
        <f t="shared" si="4"/>
        <v>0</v>
      </c>
      <c r="T77" s="257">
        <f t="shared" si="6"/>
        <v>0</v>
      </c>
      <c r="U77" s="319" t="str">
        <f t="shared" si="5"/>
        <v>-</v>
      </c>
      <c r="V77" s="258" t="s">
        <v>218</v>
      </c>
      <c r="W77" s="329">
        <v>2.0699999999999998</v>
      </c>
      <c r="X77" s="333">
        <f t="shared" si="7"/>
        <v>0</v>
      </c>
    </row>
    <row r="78" spans="1:24" s="209" customFormat="1" ht="37.25" customHeight="1">
      <c r="A78" s="226" t="s">
        <v>168</v>
      </c>
      <c r="B78" s="227" t="s">
        <v>219</v>
      </c>
      <c r="C78" s="227" t="s">
        <v>220</v>
      </c>
      <c r="D78" s="219">
        <v>1</v>
      </c>
      <c r="E78" s="243">
        <v>132</v>
      </c>
      <c r="F78" s="244"/>
      <c r="G78" s="245"/>
      <c r="H78" s="246"/>
      <c r="I78" s="247"/>
      <c r="J78" s="248"/>
      <c r="K78" s="249"/>
      <c r="L78" s="250"/>
      <c r="M78" s="251"/>
      <c r="N78" s="252"/>
      <c r="O78" s="253"/>
      <c r="P78" s="254"/>
      <c r="Q78" s="255"/>
      <c r="R78" s="256"/>
      <c r="S78" s="257">
        <f t="shared" si="4"/>
        <v>0</v>
      </c>
      <c r="T78" s="257">
        <f t="shared" si="6"/>
        <v>0</v>
      </c>
      <c r="U78" s="319" t="str">
        <f t="shared" si="5"/>
        <v>-</v>
      </c>
      <c r="V78" s="258" t="s">
        <v>221</v>
      </c>
      <c r="W78" s="329">
        <v>2.4300000000000002</v>
      </c>
      <c r="X78" s="333">
        <f t="shared" si="7"/>
        <v>0</v>
      </c>
    </row>
    <row r="79" spans="1:24" s="209" customFormat="1" ht="37.25" customHeight="1">
      <c r="A79" s="226" t="s">
        <v>168</v>
      </c>
      <c r="B79" s="227" t="s">
        <v>222</v>
      </c>
      <c r="C79" s="227" t="s">
        <v>223</v>
      </c>
      <c r="D79" s="219">
        <v>1</v>
      </c>
      <c r="E79" s="243">
        <v>88</v>
      </c>
      <c r="F79" s="244"/>
      <c r="G79" s="245"/>
      <c r="H79" s="246"/>
      <c r="I79" s="247"/>
      <c r="J79" s="248"/>
      <c r="K79" s="249"/>
      <c r="L79" s="250"/>
      <c r="M79" s="251"/>
      <c r="N79" s="252"/>
      <c r="O79" s="253"/>
      <c r="P79" s="254"/>
      <c r="Q79" s="255"/>
      <c r="R79" s="256"/>
      <c r="S79" s="257">
        <f t="shared" si="4"/>
        <v>0</v>
      </c>
      <c r="T79" s="257">
        <f t="shared" si="6"/>
        <v>0</v>
      </c>
      <c r="U79" s="319" t="str">
        <f t="shared" si="5"/>
        <v>-</v>
      </c>
      <c r="V79" s="258" t="s">
        <v>184</v>
      </c>
      <c r="W79" s="329">
        <v>1.54</v>
      </c>
      <c r="X79" s="333">
        <f t="shared" si="7"/>
        <v>0</v>
      </c>
    </row>
    <row r="80" spans="1:24" s="209" customFormat="1" ht="37.25" customHeight="1">
      <c r="A80" s="226" t="s">
        <v>168</v>
      </c>
      <c r="B80" s="227" t="s">
        <v>224</v>
      </c>
      <c r="C80" s="227" t="s">
        <v>225</v>
      </c>
      <c r="D80" s="219">
        <v>1</v>
      </c>
      <c r="E80" s="243">
        <v>110</v>
      </c>
      <c r="F80" s="244"/>
      <c r="G80" s="245"/>
      <c r="H80" s="246"/>
      <c r="I80" s="247"/>
      <c r="J80" s="248"/>
      <c r="K80" s="249"/>
      <c r="L80" s="250"/>
      <c r="M80" s="251"/>
      <c r="N80" s="252"/>
      <c r="O80" s="253"/>
      <c r="P80" s="254"/>
      <c r="Q80" s="255"/>
      <c r="R80" s="256"/>
      <c r="S80" s="257">
        <f t="shared" si="4"/>
        <v>0</v>
      </c>
      <c r="T80" s="257">
        <f t="shared" si="6"/>
        <v>0</v>
      </c>
      <c r="U80" s="319" t="str">
        <f t="shared" si="5"/>
        <v>-</v>
      </c>
      <c r="V80" s="258" t="s">
        <v>119</v>
      </c>
      <c r="W80" s="329">
        <v>2.02</v>
      </c>
      <c r="X80" s="333">
        <f t="shared" si="7"/>
        <v>0</v>
      </c>
    </row>
    <row r="81" spans="1:24" s="209" customFormat="1" ht="37.25" customHeight="1">
      <c r="A81" s="226" t="s">
        <v>168</v>
      </c>
      <c r="B81" s="227" t="s">
        <v>226</v>
      </c>
      <c r="C81" s="227" t="s">
        <v>227</v>
      </c>
      <c r="D81" s="219">
        <v>1</v>
      </c>
      <c r="E81" s="243">
        <v>82</v>
      </c>
      <c r="F81" s="244"/>
      <c r="G81" s="245"/>
      <c r="H81" s="246"/>
      <c r="I81" s="247"/>
      <c r="J81" s="248"/>
      <c r="K81" s="249"/>
      <c r="L81" s="250"/>
      <c r="M81" s="251"/>
      <c r="N81" s="252"/>
      <c r="O81" s="253"/>
      <c r="P81" s="254"/>
      <c r="Q81" s="255"/>
      <c r="R81" s="256"/>
      <c r="S81" s="257">
        <f t="shared" si="4"/>
        <v>0</v>
      </c>
      <c r="T81" s="257">
        <f t="shared" si="6"/>
        <v>0</v>
      </c>
      <c r="U81" s="319" t="str">
        <f t="shared" si="5"/>
        <v>-</v>
      </c>
      <c r="V81" s="258" t="s">
        <v>133</v>
      </c>
      <c r="W81" s="329">
        <v>1.4</v>
      </c>
      <c r="X81" s="333">
        <f t="shared" si="7"/>
        <v>0</v>
      </c>
    </row>
    <row r="82" spans="1:24" s="209" customFormat="1" ht="37.25" customHeight="1">
      <c r="A82" s="226" t="s">
        <v>168</v>
      </c>
      <c r="B82" s="227" t="s">
        <v>228</v>
      </c>
      <c r="C82" s="227" t="s">
        <v>229</v>
      </c>
      <c r="D82" s="219">
        <v>1</v>
      </c>
      <c r="E82" s="243">
        <v>202</v>
      </c>
      <c r="F82" s="244"/>
      <c r="G82" s="245"/>
      <c r="H82" s="246"/>
      <c r="I82" s="247"/>
      <c r="J82" s="248"/>
      <c r="K82" s="249"/>
      <c r="L82" s="250"/>
      <c r="M82" s="251"/>
      <c r="N82" s="252"/>
      <c r="O82" s="253"/>
      <c r="P82" s="254"/>
      <c r="Q82" s="255"/>
      <c r="R82" s="256"/>
      <c r="S82" s="257">
        <f t="shared" si="4"/>
        <v>0</v>
      </c>
      <c r="T82" s="257">
        <f t="shared" si="6"/>
        <v>0</v>
      </c>
      <c r="U82" s="319" t="str">
        <f t="shared" si="5"/>
        <v>-</v>
      </c>
      <c r="V82" s="258" t="s">
        <v>130</v>
      </c>
      <c r="W82" s="329">
        <v>4</v>
      </c>
      <c r="X82" s="333">
        <f t="shared" si="7"/>
        <v>0</v>
      </c>
    </row>
    <row r="83" spans="1:24" s="209" customFormat="1" ht="37.25" customHeight="1">
      <c r="A83" s="226" t="s">
        <v>168</v>
      </c>
      <c r="B83" s="227" t="s">
        <v>230</v>
      </c>
      <c r="C83" s="228" t="s">
        <v>231</v>
      </c>
      <c r="D83" s="219">
        <v>1</v>
      </c>
      <c r="E83" s="243">
        <v>95</v>
      </c>
      <c r="F83" s="244"/>
      <c r="G83" s="245"/>
      <c r="H83" s="246"/>
      <c r="I83" s="247"/>
      <c r="J83" s="248"/>
      <c r="K83" s="249"/>
      <c r="L83" s="250"/>
      <c r="M83" s="251"/>
      <c r="N83" s="252"/>
      <c r="O83" s="253"/>
      <c r="P83" s="254"/>
      <c r="Q83" s="255"/>
      <c r="R83" s="256"/>
      <c r="S83" s="257">
        <f t="shared" si="4"/>
        <v>0</v>
      </c>
      <c r="T83" s="257">
        <f t="shared" si="6"/>
        <v>0</v>
      </c>
      <c r="U83" s="319" t="str">
        <f t="shared" si="5"/>
        <v>-</v>
      </c>
      <c r="V83" s="258" t="s">
        <v>184</v>
      </c>
      <c r="W83" s="329">
        <v>1.62</v>
      </c>
      <c r="X83" s="333">
        <f t="shared" si="7"/>
        <v>0</v>
      </c>
    </row>
    <row r="84" spans="1:24" s="209" customFormat="1" ht="37.25" customHeight="1">
      <c r="A84" s="226" t="s">
        <v>232</v>
      </c>
      <c r="B84" s="227" t="s">
        <v>233</v>
      </c>
      <c r="C84" s="227" t="s">
        <v>234</v>
      </c>
      <c r="D84" s="219">
        <v>10</v>
      </c>
      <c r="E84" s="243">
        <v>52</v>
      </c>
      <c r="F84" s="244"/>
      <c r="G84" s="245"/>
      <c r="H84" s="246"/>
      <c r="I84" s="247"/>
      <c r="J84" s="248"/>
      <c r="K84" s="249"/>
      <c r="L84" s="250"/>
      <c r="M84" s="251"/>
      <c r="N84" s="252"/>
      <c r="O84" s="253"/>
      <c r="P84" s="254"/>
      <c r="Q84" s="255"/>
      <c r="R84" s="256"/>
      <c r="S84" s="257">
        <f t="shared" si="4"/>
        <v>0</v>
      </c>
      <c r="T84" s="257">
        <f t="shared" si="6"/>
        <v>0</v>
      </c>
      <c r="U84" s="319" t="str">
        <f t="shared" si="5"/>
        <v>-</v>
      </c>
      <c r="V84" s="258" t="s">
        <v>235</v>
      </c>
      <c r="W84" s="329">
        <v>0.47</v>
      </c>
      <c r="X84" s="333">
        <f t="shared" si="7"/>
        <v>0</v>
      </c>
    </row>
    <row r="85" spans="1:24" s="209" customFormat="1" ht="37.25" customHeight="1">
      <c r="A85" s="226" t="s">
        <v>232</v>
      </c>
      <c r="B85" s="227" t="s">
        <v>236</v>
      </c>
      <c r="C85" s="227" t="s">
        <v>237</v>
      </c>
      <c r="D85" s="219">
        <v>10</v>
      </c>
      <c r="E85" s="243">
        <v>67</v>
      </c>
      <c r="F85" s="244"/>
      <c r="G85" s="245"/>
      <c r="H85" s="246"/>
      <c r="I85" s="247"/>
      <c r="J85" s="248"/>
      <c r="K85" s="249"/>
      <c r="L85" s="250"/>
      <c r="M85" s="251"/>
      <c r="N85" s="252"/>
      <c r="O85" s="253"/>
      <c r="P85" s="254"/>
      <c r="Q85" s="255"/>
      <c r="R85" s="256"/>
      <c r="S85" s="257">
        <f t="shared" si="4"/>
        <v>0</v>
      </c>
      <c r="T85" s="257">
        <f t="shared" si="6"/>
        <v>0</v>
      </c>
      <c r="U85" s="319" t="str">
        <f t="shared" si="5"/>
        <v>-</v>
      </c>
      <c r="V85" s="258" t="s">
        <v>1348</v>
      </c>
      <c r="W85" s="329">
        <v>0.79</v>
      </c>
      <c r="X85" s="333">
        <f t="shared" si="7"/>
        <v>0</v>
      </c>
    </row>
    <row r="86" spans="1:24" s="209" customFormat="1" ht="37.25" customHeight="1">
      <c r="A86" s="226" t="s">
        <v>232</v>
      </c>
      <c r="B86" s="227" t="s">
        <v>238</v>
      </c>
      <c r="C86" s="227" t="s">
        <v>239</v>
      </c>
      <c r="D86" s="219">
        <v>11</v>
      </c>
      <c r="E86" s="243">
        <v>128</v>
      </c>
      <c r="F86" s="244"/>
      <c r="G86" s="245"/>
      <c r="H86" s="246"/>
      <c r="I86" s="247"/>
      <c r="J86" s="248"/>
      <c r="K86" s="249"/>
      <c r="L86" s="250"/>
      <c r="M86" s="251"/>
      <c r="N86" s="252"/>
      <c r="O86" s="253"/>
      <c r="P86" s="254"/>
      <c r="Q86" s="255"/>
      <c r="R86" s="256"/>
      <c r="S86" s="257">
        <f t="shared" si="4"/>
        <v>0</v>
      </c>
      <c r="T86" s="257">
        <f t="shared" si="6"/>
        <v>0</v>
      </c>
      <c r="U86" s="319" t="str">
        <f t="shared" si="5"/>
        <v>-</v>
      </c>
      <c r="V86" s="258" t="s">
        <v>240</v>
      </c>
      <c r="W86" s="329">
        <v>2.19</v>
      </c>
      <c r="X86" s="333">
        <f t="shared" si="7"/>
        <v>0</v>
      </c>
    </row>
    <row r="87" spans="1:24" s="209" customFormat="1" ht="37.25" customHeight="1">
      <c r="A87" s="226" t="s">
        <v>232</v>
      </c>
      <c r="B87" s="227" t="s">
        <v>241</v>
      </c>
      <c r="C87" s="227" t="s">
        <v>242</v>
      </c>
      <c r="D87" s="219">
        <v>11</v>
      </c>
      <c r="E87" s="243">
        <v>128</v>
      </c>
      <c r="F87" s="244"/>
      <c r="G87" s="245"/>
      <c r="H87" s="246"/>
      <c r="I87" s="247"/>
      <c r="J87" s="248"/>
      <c r="K87" s="249"/>
      <c r="L87" s="250"/>
      <c r="M87" s="251"/>
      <c r="N87" s="252"/>
      <c r="O87" s="253"/>
      <c r="P87" s="254"/>
      <c r="Q87" s="255"/>
      <c r="R87" s="256"/>
      <c r="S87" s="257">
        <f t="shared" si="4"/>
        <v>0</v>
      </c>
      <c r="T87" s="257">
        <f t="shared" si="6"/>
        <v>0</v>
      </c>
      <c r="U87" s="319" t="str">
        <f t="shared" si="5"/>
        <v>-</v>
      </c>
      <c r="V87" s="258" t="s">
        <v>243</v>
      </c>
      <c r="W87" s="329">
        <v>2.08</v>
      </c>
      <c r="X87" s="333">
        <f t="shared" si="7"/>
        <v>0</v>
      </c>
    </row>
    <row r="88" spans="1:24" s="209" customFormat="1" ht="37.25" customHeight="1">
      <c r="A88" s="226" t="s">
        <v>232</v>
      </c>
      <c r="B88" s="227" t="s">
        <v>244</v>
      </c>
      <c r="C88" s="227" t="s">
        <v>245</v>
      </c>
      <c r="D88" s="219">
        <v>5</v>
      </c>
      <c r="E88" s="243">
        <v>95</v>
      </c>
      <c r="F88" s="244"/>
      <c r="G88" s="245"/>
      <c r="H88" s="246"/>
      <c r="I88" s="247"/>
      <c r="J88" s="248"/>
      <c r="K88" s="249"/>
      <c r="L88" s="250"/>
      <c r="M88" s="251"/>
      <c r="N88" s="252"/>
      <c r="O88" s="253"/>
      <c r="P88" s="254"/>
      <c r="Q88" s="255"/>
      <c r="R88" s="256"/>
      <c r="S88" s="257">
        <f t="shared" si="4"/>
        <v>0</v>
      </c>
      <c r="T88" s="257">
        <f t="shared" si="6"/>
        <v>0</v>
      </c>
      <c r="U88" s="319" t="str">
        <f t="shared" si="5"/>
        <v>-</v>
      </c>
      <c r="V88" s="258" t="s">
        <v>88</v>
      </c>
      <c r="W88" s="329">
        <v>1.88</v>
      </c>
      <c r="X88" s="333">
        <f t="shared" si="7"/>
        <v>0</v>
      </c>
    </row>
    <row r="89" spans="1:24" s="209" customFormat="1" ht="37.25" customHeight="1">
      <c r="A89" s="226" t="s">
        <v>232</v>
      </c>
      <c r="B89" s="227" t="s">
        <v>246</v>
      </c>
      <c r="C89" s="227" t="s">
        <v>247</v>
      </c>
      <c r="D89" s="219">
        <v>5</v>
      </c>
      <c r="E89" s="243">
        <v>128</v>
      </c>
      <c r="F89" s="244"/>
      <c r="G89" s="245"/>
      <c r="H89" s="246"/>
      <c r="I89" s="247"/>
      <c r="J89" s="248"/>
      <c r="K89" s="249"/>
      <c r="L89" s="250"/>
      <c r="M89" s="251"/>
      <c r="N89" s="252"/>
      <c r="O89" s="253"/>
      <c r="P89" s="254"/>
      <c r="Q89" s="255"/>
      <c r="R89" s="256"/>
      <c r="S89" s="257">
        <f t="shared" si="4"/>
        <v>0</v>
      </c>
      <c r="T89" s="257">
        <f t="shared" si="6"/>
        <v>0</v>
      </c>
      <c r="U89" s="319" t="str">
        <f t="shared" si="5"/>
        <v>-</v>
      </c>
      <c r="V89" s="258" t="s">
        <v>248</v>
      </c>
      <c r="W89" s="329">
        <v>2.52</v>
      </c>
      <c r="X89" s="333">
        <f t="shared" si="7"/>
        <v>0</v>
      </c>
    </row>
    <row r="90" spans="1:24" s="209" customFormat="1" ht="37.25" customHeight="1">
      <c r="A90" s="226" t="s">
        <v>249</v>
      </c>
      <c r="B90" s="227" t="s">
        <v>250</v>
      </c>
      <c r="C90" s="227" t="s">
        <v>251</v>
      </c>
      <c r="D90" s="219">
        <v>17</v>
      </c>
      <c r="E90" s="243">
        <v>62</v>
      </c>
      <c r="F90" s="244"/>
      <c r="G90" s="245"/>
      <c r="H90" s="246"/>
      <c r="I90" s="247"/>
      <c r="J90" s="248"/>
      <c r="K90" s="249"/>
      <c r="L90" s="250"/>
      <c r="M90" s="251"/>
      <c r="N90" s="252"/>
      <c r="O90" s="253"/>
      <c r="P90" s="254"/>
      <c r="Q90" s="255"/>
      <c r="R90" s="256"/>
      <c r="S90" s="257">
        <f t="shared" si="4"/>
        <v>0</v>
      </c>
      <c r="T90" s="257">
        <f t="shared" si="6"/>
        <v>0</v>
      </c>
      <c r="U90" s="319" t="str">
        <f t="shared" si="5"/>
        <v>-</v>
      </c>
      <c r="V90" s="262" t="s">
        <v>153</v>
      </c>
      <c r="W90" s="329">
        <v>0.31</v>
      </c>
      <c r="X90" s="333">
        <f t="shared" si="7"/>
        <v>0</v>
      </c>
    </row>
    <row r="91" spans="1:24" s="209" customFormat="1" ht="37.25" customHeight="1">
      <c r="A91" s="226" t="s">
        <v>249</v>
      </c>
      <c r="B91" s="227" t="s">
        <v>252</v>
      </c>
      <c r="C91" s="227" t="s">
        <v>253</v>
      </c>
      <c r="D91" s="219">
        <v>5</v>
      </c>
      <c r="E91" s="243">
        <v>25</v>
      </c>
      <c r="F91" s="244"/>
      <c r="G91" s="245"/>
      <c r="H91" s="246"/>
      <c r="I91" s="247"/>
      <c r="J91" s="248"/>
      <c r="K91" s="249"/>
      <c r="L91" s="250"/>
      <c r="M91" s="251"/>
      <c r="N91" s="252"/>
      <c r="O91" s="253"/>
      <c r="P91" s="254"/>
      <c r="Q91" s="255"/>
      <c r="R91" s="256"/>
      <c r="S91" s="257">
        <f t="shared" si="4"/>
        <v>0</v>
      </c>
      <c r="T91" s="257">
        <f t="shared" si="6"/>
        <v>0</v>
      </c>
      <c r="U91" s="319" t="str">
        <f t="shared" si="5"/>
        <v>-</v>
      </c>
      <c r="V91" s="262" t="s">
        <v>153</v>
      </c>
      <c r="W91" s="329">
        <v>0.24</v>
      </c>
      <c r="X91" s="333">
        <f t="shared" si="7"/>
        <v>0</v>
      </c>
    </row>
    <row r="92" spans="1:24" s="209" customFormat="1" ht="37.25" customHeight="1">
      <c r="A92" s="226" t="s">
        <v>249</v>
      </c>
      <c r="B92" s="227" t="s">
        <v>254</v>
      </c>
      <c r="C92" s="227" t="s">
        <v>255</v>
      </c>
      <c r="D92" s="219">
        <v>5</v>
      </c>
      <c r="E92" s="243">
        <v>28</v>
      </c>
      <c r="F92" s="244"/>
      <c r="G92" s="245"/>
      <c r="H92" s="246"/>
      <c r="I92" s="247"/>
      <c r="J92" s="248"/>
      <c r="K92" s="249"/>
      <c r="L92" s="250"/>
      <c r="M92" s="251"/>
      <c r="N92" s="252"/>
      <c r="O92" s="253"/>
      <c r="P92" s="254"/>
      <c r="Q92" s="255"/>
      <c r="R92" s="256"/>
      <c r="S92" s="257">
        <f t="shared" si="4"/>
        <v>0</v>
      </c>
      <c r="T92" s="257">
        <f t="shared" si="6"/>
        <v>0</v>
      </c>
      <c r="U92" s="319" t="str">
        <f t="shared" si="5"/>
        <v>-</v>
      </c>
      <c r="V92" s="262" t="s">
        <v>153</v>
      </c>
      <c r="W92" s="329">
        <v>0.28999999999999998</v>
      </c>
      <c r="X92" s="333">
        <f t="shared" si="7"/>
        <v>0</v>
      </c>
    </row>
    <row r="93" spans="1:24" s="209" customFormat="1" ht="37.25" customHeight="1">
      <c r="A93" s="226" t="s">
        <v>249</v>
      </c>
      <c r="B93" s="227" t="s">
        <v>256</v>
      </c>
      <c r="C93" s="227" t="s">
        <v>257</v>
      </c>
      <c r="D93" s="219">
        <v>6</v>
      </c>
      <c r="E93" s="243">
        <v>30</v>
      </c>
      <c r="F93" s="244"/>
      <c r="G93" s="245"/>
      <c r="H93" s="246"/>
      <c r="I93" s="247"/>
      <c r="J93" s="248"/>
      <c r="K93" s="249"/>
      <c r="L93" s="250"/>
      <c r="M93" s="251"/>
      <c r="N93" s="252"/>
      <c r="O93" s="253"/>
      <c r="P93" s="254"/>
      <c r="Q93" s="255"/>
      <c r="R93" s="256"/>
      <c r="S93" s="257">
        <f t="shared" si="4"/>
        <v>0</v>
      </c>
      <c r="T93" s="257">
        <f t="shared" si="6"/>
        <v>0</v>
      </c>
      <c r="U93" s="319" t="str">
        <f t="shared" si="5"/>
        <v>-</v>
      </c>
      <c r="V93" s="262" t="s">
        <v>153</v>
      </c>
      <c r="W93" s="329">
        <v>0.27</v>
      </c>
      <c r="X93" s="333">
        <f t="shared" si="7"/>
        <v>0</v>
      </c>
    </row>
    <row r="94" spans="1:24" s="209" customFormat="1" ht="37.25" customHeight="1">
      <c r="A94" s="226" t="s">
        <v>249</v>
      </c>
      <c r="B94" s="227" t="s">
        <v>258</v>
      </c>
      <c r="C94" s="227" t="s">
        <v>259</v>
      </c>
      <c r="D94" s="219">
        <v>5</v>
      </c>
      <c r="E94" s="243">
        <v>31</v>
      </c>
      <c r="F94" s="244"/>
      <c r="G94" s="245"/>
      <c r="H94" s="246"/>
      <c r="I94" s="247"/>
      <c r="J94" s="248"/>
      <c r="K94" s="249"/>
      <c r="L94" s="250"/>
      <c r="M94" s="251"/>
      <c r="N94" s="252"/>
      <c r="O94" s="253"/>
      <c r="P94" s="254"/>
      <c r="Q94" s="255"/>
      <c r="R94" s="256"/>
      <c r="S94" s="257">
        <f t="shared" si="4"/>
        <v>0</v>
      </c>
      <c r="T94" s="257">
        <f t="shared" si="6"/>
        <v>0</v>
      </c>
      <c r="U94" s="319" t="str">
        <f t="shared" si="5"/>
        <v>-</v>
      </c>
      <c r="V94" s="262" t="s">
        <v>153</v>
      </c>
      <c r="W94" s="329">
        <v>0.36</v>
      </c>
      <c r="X94" s="333">
        <f t="shared" si="7"/>
        <v>0</v>
      </c>
    </row>
    <row r="95" spans="1:24" s="209" customFormat="1" ht="37.25" customHeight="1">
      <c r="A95" s="226" t="s">
        <v>249</v>
      </c>
      <c r="B95" s="227" t="s">
        <v>260</v>
      </c>
      <c r="C95" s="227" t="s">
        <v>261</v>
      </c>
      <c r="D95" s="219">
        <v>5</v>
      </c>
      <c r="E95" s="243">
        <v>53</v>
      </c>
      <c r="F95" s="244"/>
      <c r="G95" s="245"/>
      <c r="H95" s="246"/>
      <c r="I95" s="247"/>
      <c r="J95" s="248"/>
      <c r="K95" s="249"/>
      <c r="L95" s="250"/>
      <c r="M95" s="251"/>
      <c r="N95" s="252"/>
      <c r="O95" s="253"/>
      <c r="P95" s="254"/>
      <c r="Q95" s="255"/>
      <c r="R95" s="256"/>
      <c r="S95" s="257">
        <f t="shared" si="4"/>
        <v>0</v>
      </c>
      <c r="T95" s="257">
        <f t="shared" si="6"/>
        <v>0</v>
      </c>
      <c r="U95" s="319" t="str">
        <f t="shared" si="5"/>
        <v>-</v>
      </c>
      <c r="V95" s="258" t="s">
        <v>248</v>
      </c>
      <c r="W95" s="329">
        <v>0.72</v>
      </c>
      <c r="X95" s="333">
        <f t="shared" si="7"/>
        <v>0</v>
      </c>
    </row>
    <row r="96" spans="1:24" s="209" customFormat="1" ht="37.25" customHeight="1">
      <c r="A96" s="226" t="s">
        <v>249</v>
      </c>
      <c r="B96" s="227" t="s">
        <v>262</v>
      </c>
      <c r="C96" s="227" t="s">
        <v>263</v>
      </c>
      <c r="D96" s="219">
        <v>3</v>
      </c>
      <c r="E96" s="243">
        <v>38</v>
      </c>
      <c r="F96" s="244"/>
      <c r="G96" s="245"/>
      <c r="H96" s="246"/>
      <c r="I96" s="247"/>
      <c r="J96" s="248"/>
      <c r="K96" s="249"/>
      <c r="L96" s="250"/>
      <c r="M96" s="251"/>
      <c r="N96" s="252"/>
      <c r="O96" s="253"/>
      <c r="P96" s="254"/>
      <c r="Q96" s="255"/>
      <c r="R96" s="256"/>
      <c r="S96" s="257">
        <f t="shared" si="4"/>
        <v>0</v>
      </c>
      <c r="T96" s="257">
        <f t="shared" si="6"/>
        <v>0</v>
      </c>
      <c r="U96" s="319" t="str">
        <f t="shared" si="5"/>
        <v>-</v>
      </c>
      <c r="V96" s="258" t="s">
        <v>264</v>
      </c>
      <c r="W96" s="329">
        <v>0.56000000000000005</v>
      </c>
      <c r="X96" s="333">
        <f t="shared" si="7"/>
        <v>0</v>
      </c>
    </row>
    <row r="97" spans="1:24" s="209" customFormat="1" ht="37.25" customHeight="1">
      <c r="A97" s="226" t="s">
        <v>249</v>
      </c>
      <c r="B97" s="227" t="s">
        <v>265</v>
      </c>
      <c r="C97" s="227" t="s">
        <v>266</v>
      </c>
      <c r="D97" s="219">
        <v>2</v>
      </c>
      <c r="E97" s="243">
        <v>81</v>
      </c>
      <c r="F97" s="244"/>
      <c r="G97" s="245"/>
      <c r="H97" s="246"/>
      <c r="I97" s="247"/>
      <c r="J97" s="248"/>
      <c r="K97" s="249"/>
      <c r="L97" s="250"/>
      <c r="M97" s="251"/>
      <c r="N97" s="252"/>
      <c r="O97" s="253"/>
      <c r="P97" s="254"/>
      <c r="Q97" s="255"/>
      <c r="R97" s="256"/>
      <c r="S97" s="257">
        <f t="shared" si="4"/>
        <v>0</v>
      </c>
      <c r="T97" s="257">
        <f t="shared" si="6"/>
        <v>0</v>
      </c>
      <c r="U97" s="319" t="str">
        <f t="shared" si="5"/>
        <v>-</v>
      </c>
      <c r="V97" s="258" t="s">
        <v>267</v>
      </c>
      <c r="W97" s="329">
        <v>1.1599999999999999</v>
      </c>
      <c r="X97" s="333">
        <f t="shared" si="7"/>
        <v>0</v>
      </c>
    </row>
    <row r="98" spans="1:24" s="209" customFormat="1" ht="37.25" customHeight="1">
      <c r="A98" s="226" t="s">
        <v>249</v>
      </c>
      <c r="B98" s="227" t="s">
        <v>268</v>
      </c>
      <c r="C98" s="227" t="s">
        <v>269</v>
      </c>
      <c r="D98" s="219">
        <v>2</v>
      </c>
      <c r="E98" s="243">
        <v>90</v>
      </c>
      <c r="F98" s="244"/>
      <c r="G98" s="245"/>
      <c r="H98" s="246"/>
      <c r="I98" s="247"/>
      <c r="J98" s="248"/>
      <c r="K98" s="249"/>
      <c r="L98" s="250"/>
      <c r="M98" s="251"/>
      <c r="N98" s="252"/>
      <c r="O98" s="253"/>
      <c r="P98" s="254"/>
      <c r="Q98" s="255"/>
      <c r="R98" s="256"/>
      <c r="S98" s="257">
        <f t="shared" si="4"/>
        <v>0</v>
      </c>
      <c r="T98" s="257">
        <f t="shared" si="6"/>
        <v>0</v>
      </c>
      <c r="U98" s="319" t="str">
        <f t="shared" si="5"/>
        <v>-</v>
      </c>
      <c r="V98" s="258" t="s">
        <v>270</v>
      </c>
      <c r="W98" s="329">
        <v>1.33</v>
      </c>
      <c r="X98" s="333">
        <f t="shared" si="7"/>
        <v>0</v>
      </c>
    </row>
    <row r="99" spans="1:24" s="209" customFormat="1" ht="37.25" customHeight="1">
      <c r="A99" s="226" t="s">
        <v>249</v>
      </c>
      <c r="B99" s="227" t="s">
        <v>271</v>
      </c>
      <c r="C99" s="227" t="s">
        <v>272</v>
      </c>
      <c r="D99" s="219">
        <v>1</v>
      </c>
      <c r="E99" s="243">
        <v>50</v>
      </c>
      <c r="F99" s="244"/>
      <c r="G99" s="245"/>
      <c r="H99" s="246"/>
      <c r="I99" s="247"/>
      <c r="J99" s="248"/>
      <c r="K99" s="249"/>
      <c r="L99" s="250"/>
      <c r="M99" s="251"/>
      <c r="N99" s="252"/>
      <c r="O99" s="253"/>
      <c r="P99" s="254"/>
      <c r="Q99" s="255"/>
      <c r="R99" s="256"/>
      <c r="S99" s="257">
        <f t="shared" si="4"/>
        <v>0</v>
      </c>
      <c r="T99" s="257">
        <f t="shared" si="6"/>
        <v>0</v>
      </c>
      <c r="U99" s="319" t="str">
        <f t="shared" si="5"/>
        <v>-</v>
      </c>
      <c r="V99" s="258" t="s">
        <v>122</v>
      </c>
      <c r="W99" s="329">
        <v>0.77</v>
      </c>
      <c r="X99" s="333">
        <f t="shared" si="7"/>
        <v>0</v>
      </c>
    </row>
    <row r="100" spans="1:24" s="209" customFormat="1" ht="37.25" customHeight="1">
      <c r="A100" s="226" t="s">
        <v>249</v>
      </c>
      <c r="B100" s="227" t="s">
        <v>273</v>
      </c>
      <c r="C100" s="227" t="s">
        <v>274</v>
      </c>
      <c r="D100" s="219">
        <v>1</v>
      </c>
      <c r="E100" s="243">
        <v>50</v>
      </c>
      <c r="F100" s="244"/>
      <c r="G100" s="245"/>
      <c r="H100" s="246"/>
      <c r="I100" s="247"/>
      <c r="J100" s="248"/>
      <c r="K100" s="249"/>
      <c r="L100" s="250"/>
      <c r="M100" s="251"/>
      <c r="N100" s="252"/>
      <c r="O100" s="253"/>
      <c r="P100" s="254"/>
      <c r="Q100" s="255"/>
      <c r="R100" s="256"/>
      <c r="S100" s="257">
        <f t="shared" si="4"/>
        <v>0</v>
      </c>
      <c r="T100" s="257">
        <f t="shared" si="6"/>
        <v>0</v>
      </c>
      <c r="U100" s="319" t="str">
        <f t="shared" si="5"/>
        <v>-</v>
      </c>
      <c r="V100" s="258" t="s">
        <v>275</v>
      </c>
      <c r="W100" s="329">
        <v>0.79</v>
      </c>
      <c r="X100" s="333">
        <f t="shared" si="7"/>
        <v>0</v>
      </c>
    </row>
    <row r="101" spans="1:24" s="209" customFormat="1" ht="37.25" customHeight="1">
      <c r="A101" s="226" t="s">
        <v>249</v>
      </c>
      <c r="B101" s="227" t="s">
        <v>276</v>
      </c>
      <c r="C101" s="227" t="s">
        <v>277</v>
      </c>
      <c r="D101" s="219">
        <v>1</v>
      </c>
      <c r="E101" s="243">
        <v>58</v>
      </c>
      <c r="F101" s="244"/>
      <c r="G101" s="245"/>
      <c r="H101" s="246"/>
      <c r="I101" s="247"/>
      <c r="J101" s="248"/>
      <c r="K101" s="249"/>
      <c r="L101" s="250"/>
      <c r="M101" s="251"/>
      <c r="N101" s="252"/>
      <c r="O101" s="253"/>
      <c r="P101" s="254"/>
      <c r="Q101" s="255"/>
      <c r="R101" s="256"/>
      <c r="S101" s="257">
        <f t="shared" si="4"/>
        <v>0</v>
      </c>
      <c r="T101" s="257">
        <f t="shared" si="6"/>
        <v>0</v>
      </c>
      <c r="U101" s="319" t="str">
        <f t="shared" si="5"/>
        <v>-</v>
      </c>
      <c r="V101" s="263" t="s">
        <v>278</v>
      </c>
      <c r="W101" s="329">
        <v>0.96</v>
      </c>
      <c r="X101" s="333">
        <f t="shared" si="7"/>
        <v>0</v>
      </c>
    </row>
    <row r="102" spans="1:24" s="209" customFormat="1" ht="37.25" customHeight="1">
      <c r="A102" s="226" t="s">
        <v>249</v>
      </c>
      <c r="B102" s="227" t="s">
        <v>279</v>
      </c>
      <c r="C102" s="227" t="s">
        <v>280</v>
      </c>
      <c r="D102" s="219">
        <v>1</v>
      </c>
      <c r="E102" s="243">
        <v>78</v>
      </c>
      <c r="F102" s="244"/>
      <c r="G102" s="245"/>
      <c r="H102" s="246"/>
      <c r="I102" s="247"/>
      <c r="J102" s="248"/>
      <c r="K102" s="249"/>
      <c r="L102" s="250"/>
      <c r="M102" s="251"/>
      <c r="N102" s="252"/>
      <c r="O102" s="253"/>
      <c r="P102" s="254"/>
      <c r="Q102" s="255"/>
      <c r="R102" s="256"/>
      <c r="S102" s="257">
        <f t="shared" si="4"/>
        <v>0</v>
      </c>
      <c r="T102" s="257">
        <f t="shared" si="6"/>
        <v>0</v>
      </c>
      <c r="U102" s="319" t="str">
        <f t="shared" si="5"/>
        <v>-</v>
      </c>
      <c r="V102" s="264" t="s">
        <v>133</v>
      </c>
      <c r="W102" s="329">
        <v>1.35</v>
      </c>
      <c r="X102" s="333">
        <f t="shared" si="7"/>
        <v>0</v>
      </c>
    </row>
    <row r="103" spans="1:24" s="209" customFormat="1" ht="37.25" customHeight="1">
      <c r="A103" s="226" t="s">
        <v>249</v>
      </c>
      <c r="B103" s="227" t="s">
        <v>281</v>
      </c>
      <c r="C103" s="227" t="s">
        <v>282</v>
      </c>
      <c r="D103" s="219">
        <v>2</v>
      </c>
      <c r="E103" s="243">
        <v>174</v>
      </c>
      <c r="F103" s="244"/>
      <c r="G103" s="245"/>
      <c r="H103" s="246"/>
      <c r="I103" s="247"/>
      <c r="J103" s="248"/>
      <c r="K103" s="249"/>
      <c r="L103" s="250"/>
      <c r="M103" s="251"/>
      <c r="N103" s="252"/>
      <c r="O103" s="253"/>
      <c r="P103" s="254"/>
      <c r="Q103" s="255"/>
      <c r="R103" s="256"/>
      <c r="S103" s="257">
        <f t="shared" si="4"/>
        <v>0</v>
      </c>
      <c r="T103" s="257">
        <f t="shared" si="6"/>
        <v>0</v>
      </c>
      <c r="U103" s="319" t="str">
        <f t="shared" si="5"/>
        <v>-</v>
      </c>
      <c r="V103" s="258" t="s">
        <v>283</v>
      </c>
      <c r="W103" s="329">
        <v>2.98</v>
      </c>
      <c r="X103" s="333">
        <f t="shared" si="7"/>
        <v>0</v>
      </c>
    </row>
    <row r="104" spans="1:24" s="209" customFormat="1" ht="37.25" customHeight="1">
      <c r="A104" s="226" t="s">
        <v>284</v>
      </c>
      <c r="B104" s="227" t="s">
        <v>285</v>
      </c>
      <c r="C104" s="227" t="s">
        <v>286</v>
      </c>
      <c r="D104" s="219">
        <v>5</v>
      </c>
      <c r="E104" s="243">
        <v>25</v>
      </c>
      <c r="F104" s="244"/>
      <c r="G104" s="245"/>
      <c r="H104" s="246"/>
      <c r="I104" s="247"/>
      <c r="J104" s="248"/>
      <c r="K104" s="249"/>
      <c r="L104" s="250"/>
      <c r="M104" s="251"/>
      <c r="N104" s="252"/>
      <c r="O104" s="253"/>
      <c r="P104" s="254"/>
      <c r="Q104" s="255"/>
      <c r="R104" s="256"/>
      <c r="S104" s="257">
        <f t="shared" si="4"/>
        <v>0</v>
      </c>
      <c r="T104" s="257">
        <f t="shared" si="6"/>
        <v>0</v>
      </c>
      <c r="U104" s="319" t="str">
        <f t="shared" si="5"/>
        <v>-</v>
      </c>
      <c r="V104" s="262" t="s">
        <v>153</v>
      </c>
      <c r="W104" s="329">
        <v>0.23</v>
      </c>
      <c r="X104" s="333">
        <f t="shared" si="7"/>
        <v>0</v>
      </c>
    </row>
    <row r="105" spans="1:24" s="209" customFormat="1" ht="37.25" customHeight="1">
      <c r="A105" s="226" t="s">
        <v>284</v>
      </c>
      <c r="B105" s="227" t="s">
        <v>287</v>
      </c>
      <c r="C105" s="227" t="s">
        <v>288</v>
      </c>
      <c r="D105" s="219">
        <v>5</v>
      </c>
      <c r="E105" s="243">
        <v>21</v>
      </c>
      <c r="F105" s="244"/>
      <c r="G105" s="245"/>
      <c r="H105" s="246"/>
      <c r="I105" s="247"/>
      <c r="J105" s="248"/>
      <c r="K105" s="249"/>
      <c r="L105" s="250"/>
      <c r="M105" s="251"/>
      <c r="N105" s="252"/>
      <c r="O105" s="253"/>
      <c r="P105" s="254"/>
      <c r="Q105" s="255"/>
      <c r="R105" s="256"/>
      <c r="S105" s="257">
        <f t="shared" si="4"/>
        <v>0</v>
      </c>
      <c r="T105" s="257">
        <f t="shared" si="6"/>
        <v>0</v>
      </c>
      <c r="U105" s="319" t="str">
        <f t="shared" si="5"/>
        <v>-</v>
      </c>
      <c r="V105" s="262" t="s">
        <v>153</v>
      </c>
      <c r="W105" s="329">
        <v>0.17</v>
      </c>
      <c r="X105" s="333">
        <f t="shared" si="7"/>
        <v>0</v>
      </c>
    </row>
    <row r="106" spans="1:24" s="209" customFormat="1" ht="37.25" customHeight="1">
      <c r="A106" s="226" t="s">
        <v>284</v>
      </c>
      <c r="B106" s="227" t="s">
        <v>289</v>
      </c>
      <c r="C106" s="227" t="s">
        <v>290</v>
      </c>
      <c r="D106" s="219">
        <v>5</v>
      </c>
      <c r="E106" s="243">
        <v>37</v>
      </c>
      <c r="F106" s="244"/>
      <c r="G106" s="245"/>
      <c r="H106" s="246"/>
      <c r="I106" s="247"/>
      <c r="J106" s="248"/>
      <c r="K106" s="249"/>
      <c r="L106" s="250"/>
      <c r="M106" s="251"/>
      <c r="N106" s="252"/>
      <c r="O106" s="253"/>
      <c r="P106" s="254"/>
      <c r="Q106" s="255"/>
      <c r="R106" s="256"/>
      <c r="S106" s="257">
        <f t="shared" si="4"/>
        <v>0</v>
      </c>
      <c r="T106" s="257">
        <f t="shared" si="6"/>
        <v>0</v>
      </c>
      <c r="U106" s="319" t="str">
        <f t="shared" si="5"/>
        <v>-</v>
      </c>
      <c r="V106" s="262" t="s">
        <v>153</v>
      </c>
      <c r="W106" s="329">
        <v>0.5</v>
      </c>
      <c r="X106" s="333">
        <f t="shared" si="7"/>
        <v>0</v>
      </c>
    </row>
    <row r="107" spans="1:24" s="209" customFormat="1" ht="37.25" customHeight="1">
      <c r="A107" s="226" t="s">
        <v>284</v>
      </c>
      <c r="B107" s="227" t="s">
        <v>291</v>
      </c>
      <c r="C107" s="227" t="s">
        <v>292</v>
      </c>
      <c r="D107" s="219">
        <v>6</v>
      </c>
      <c r="E107" s="243">
        <v>34</v>
      </c>
      <c r="F107" s="244"/>
      <c r="G107" s="245"/>
      <c r="H107" s="246"/>
      <c r="I107" s="247"/>
      <c r="J107" s="248"/>
      <c r="K107" s="249"/>
      <c r="L107" s="250"/>
      <c r="M107" s="251"/>
      <c r="N107" s="252"/>
      <c r="O107" s="253"/>
      <c r="P107" s="254"/>
      <c r="Q107" s="255"/>
      <c r="R107" s="256"/>
      <c r="S107" s="257">
        <f t="shared" si="4"/>
        <v>0</v>
      </c>
      <c r="T107" s="257">
        <f t="shared" si="6"/>
        <v>0</v>
      </c>
      <c r="U107" s="319" t="str">
        <f t="shared" si="5"/>
        <v>-</v>
      </c>
      <c r="V107" s="262" t="s">
        <v>153</v>
      </c>
      <c r="W107" s="329">
        <v>0.35</v>
      </c>
      <c r="X107" s="333">
        <f t="shared" si="7"/>
        <v>0</v>
      </c>
    </row>
    <row r="108" spans="1:24" s="209" customFormat="1" ht="37.25" customHeight="1">
      <c r="A108" s="226" t="s">
        <v>284</v>
      </c>
      <c r="B108" s="227" t="s">
        <v>293</v>
      </c>
      <c r="C108" s="227" t="s">
        <v>294</v>
      </c>
      <c r="D108" s="219">
        <v>10</v>
      </c>
      <c r="E108" s="243">
        <v>62</v>
      </c>
      <c r="F108" s="244"/>
      <c r="G108" s="245"/>
      <c r="H108" s="246"/>
      <c r="I108" s="247"/>
      <c r="J108" s="248"/>
      <c r="K108" s="249"/>
      <c r="L108" s="250"/>
      <c r="M108" s="251"/>
      <c r="N108" s="252"/>
      <c r="O108" s="253"/>
      <c r="P108" s="254"/>
      <c r="Q108" s="255"/>
      <c r="R108" s="256"/>
      <c r="S108" s="257">
        <f t="shared" si="4"/>
        <v>0</v>
      </c>
      <c r="T108" s="257">
        <f t="shared" si="6"/>
        <v>0</v>
      </c>
      <c r="U108" s="319" t="str">
        <f t="shared" si="5"/>
        <v>-</v>
      </c>
      <c r="V108" s="258" t="s">
        <v>295</v>
      </c>
      <c r="W108" s="329">
        <v>0.5</v>
      </c>
      <c r="X108" s="333">
        <f t="shared" si="7"/>
        <v>0</v>
      </c>
    </row>
    <row r="109" spans="1:24" s="209" customFormat="1" ht="37.25" customHeight="1">
      <c r="A109" s="226" t="s">
        <v>284</v>
      </c>
      <c r="B109" s="227" t="s">
        <v>296</v>
      </c>
      <c r="C109" s="227" t="s">
        <v>297</v>
      </c>
      <c r="D109" s="219">
        <v>11</v>
      </c>
      <c r="E109" s="243">
        <v>74</v>
      </c>
      <c r="F109" s="244"/>
      <c r="G109" s="245"/>
      <c r="H109" s="246"/>
      <c r="I109" s="247"/>
      <c r="J109" s="248"/>
      <c r="K109" s="249"/>
      <c r="L109" s="250"/>
      <c r="M109" s="251"/>
      <c r="N109" s="252"/>
      <c r="O109" s="253"/>
      <c r="P109" s="254"/>
      <c r="Q109" s="255"/>
      <c r="R109" s="256"/>
      <c r="S109" s="257">
        <f t="shared" si="4"/>
        <v>0</v>
      </c>
      <c r="T109" s="257">
        <f t="shared" si="6"/>
        <v>0</v>
      </c>
      <c r="U109" s="319" t="str">
        <f t="shared" si="5"/>
        <v>-</v>
      </c>
      <c r="V109" s="258" t="s">
        <v>298</v>
      </c>
      <c r="W109" s="329">
        <v>0.79</v>
      </c>
      <c r="X109" s="333">
        <f t="shared" si="7"/>
        <v>0</v>
      </c>
    </row>
    <row r="110" spans="1:24" s="209" customFormat="1" ht="37.25" customHeight="1">
      <c r="A110" s="226" t="s">
        <v>284</v>
      </c>
      <c r="B110" s="227" t="s">
        <v>299</v>
      </c>
      <c r="C110" s="227" t="s">
        <v>300</v>
      </c>
      <c r="D110" s="219">
        <v>5</v>
      </c>
      <c r="E110" s="243">
        <v>41</v>
      </c>
      <c r="F110" s="244"/>
      <c r="G110" s="245"/>
      <c r="H110" s="246"/>
      <c r="I110" s="247"/>
      <c r="J110" s="248"/>
      <c r="K110" s="249"/>
      <c r="L110" s="250"/>
      <c r="M110" s="251"/>
      <c r="N110" s="252"/>
      <c r="O110" s="253"/>
      <c r="P110" s="254"/>
      <c r="Q110" s="255"/>
      <c r="R110" s="256"/>
      <c r="S110" s="257">
        <f t="shared" si="4"/>
        <v>0</v>
      </c>
      <c r="T110" s="257">
        <f t="shared" si="6"/>
        <v>0</v>
      </c>
      <c r="U110" s="319" t="str">
        <f t="shared" si="5"/>
        <v>-</v>
      </c>
      <c r="V110" s="258" t="s">
        <v>301</v>
      </c>
      <c r="W110" s="329">
        <v>0.5</v>
      </c>
      <c r="X110" s="333">
        <f t="shared" si="7"/>
        <v>0</v>
      </c>
    </row>
    <row r="111" spans="1:24" s="209" customFormat="1" ht="37.25" customHeight="1">
      <c r="A111" s="226" t="s">
        <v>284</v>
      </c>
      <c r="B111" s="227" t="s">
        <v>302</v>
      </c>
      <c r="C111" s="227" t="s">
        <v>303</v>
      </c>
      <c r="D111" s="219">
        <v>5</v>
      </c>
      <c r="E111" s="243">
        <v>52</v>
      </c>
      <c r="F111" s="244"/>
      <c r="G111" s="245"/>
      <c r="H111" s="246"/>
      <c r="I111" s="247"/>
      <c r="J111" s="248"/>
      <c r="K111" s="249"/>
      <c r="L111" s="250"/>
      <c r="M111" s="251"/>
      <c r="N111" s="252"/>
      <c r="O111" s="253"/>
      <c r="P111" s="254"/>
      <c r="Q111" s="255"/>
      <c r="R111" s="256"/>
      <c r="S111" s="257">
        <f t="shared" si="4"/>
        <v>0</v>
      </c>
      <c r="T111" s="257">
        <f t="shared" si="6"/>
        <v>0</v>
      </c>
      <c r="U111" s="319" t="str">
        <f t="shared" si="5"/>
        <v>-</v>
      </c>
      <c r="V111" s="258" t="s">
        <v>82</v>
      </c>
      <c r="W111" s="329">
        <v>0.52</v>
      </c>
      <c r="X111" s="333">
        <f t="shared" si="7"/>
        <v>0</v>
      </c>
    </row>
    <row r="112" spans="1:24" s="209" customFormat="1" ht="37.25" customHeight="1">
      <c r="A112" s="226" t="s">
        <v>284</v>
      </c>
      <c r="B112" s="227" t="s">
        <v>304</v>
      </c>
      <c r="C112" s="227" t="s">
        <v>305</v>
      </c>
      <c r="D112" s="219">
        <v>5</v>
      </c>
      <c r="E112" s="243">
        <v>41</v>
      </c>
      <c r="F112" s="244"/>
      <c r="G112" s="245"/>
      <c r="H112" s="246"/>
      <c r="I112" s="247"/>
      <c r="J112" s="248"/>
      <c r="K112" s="249"/>
      <c r="L112" s="250"/>
      <c r="M112" s="251"/>
      <c r="N112" s="252"/>
      <c r="O112" s="253"/>
      <c r="P112" s="254"/>
      <c r="Q112" s="255"/>
      <c r="R112" s="256"/>
      <c r="S112" s="257">
        <f t="shared" si="4"/>
        <v>0</v>
      </c>
      <c r="T112" s="257">
        <f t="shared" si="6"/>
        <v>0</v>
      </c>
      <c r="U112" s="319" t="str">
        <f t="shared" si="5"/>
        <v>-</v>
      </c>
      <c r="V112" s="258" t="s">
        <v>82</v>
      </c>
      <c r="W112" s="329">
        <v>0.51</v>
      </c>
      <c r="X112" s="333">
        <f t="shared" si="7"/>
        <v>0</v>
      </c>
    </row>
    <row r="113" spans="1:24" s="209" customFormat="1" ht="37.25" customHeight="1">
      <c r="A113" s="226" t="s">
        <v>284</v>
      </c>
      <c r="B113" s="227" t="s">
        <v>306</v>
      </c>
      <c r="C113" s="227" t="s">
        <v>307</v>
      </c>
      <c r="D113" s="219">
        <v>5</v>
      </c>
      <c r="E113" s="243">
        <v>48</v>
      </c>
      <c r="F113" s="244"/>
      <c r="G113" s="245"/>
      <c r="H113" s="246"/>
      <c r="I113" s="247"/>
      <c r="J113" s="248"/>
      <c r="K113" s="249"/>
      <c r="L113" s="250"/>
      <c r="M113" s="251"/>
      <c r="N113" s="252"/>
      <c r="O113" s="253"/>
      <c r="P113" s="254"/>
      <c r="Q113" s="255"/>
      <c r="R113" s="256"/>
      <c r="S113" s="257">
        <f t="shared" si="4"/>
        <v>0</v>
      </c>
      <c r="T113" s="257">
        <f t="shared" si="6"/>
        <v>0</v>
      </c>
      <c r="U113" s="319" t="str">
        <f t="shared" si="5"/>
        <v>-</v>
      </c>
      <c r="V113" s="258" t="s">
        <v>308</v>
      </c>
      <c r="W113" s="329">
        <v>0.67</v>
      </c>
      <c r="X113" s="333">
        <f t="shared" si="7"/>
        <v>0</v>
      </c>
    </row>
    <row r="114" spans="1:24" s="209" customFormat="1" ht="37.25" customHeight="1">
      <c r="A114" s="226" t="s">
        <v>284</v>
      </c>
      <c r="B114" s="227" t="s">
        <v>309</v>
      </c>
      <c r="C114" s="227" t="s">
        <v>310</v>
      </c>
      <c r="D114" s="219">
        <v>5</v>
      </c>
      <c r="E114" s="243">
        <v>65</v>
      </c>
      <c r="F114" s="244"/>
      <c r="G114" s="245"/>
      <c r="H114" s="246"/>
      <c r="I114" s="247"/>
      <c r="J114" s="248"/>
      <c r="K114" s="249"/>
      <c r="L114" s="250"/>
      <c r="M114" s="251"/>
      <c r="N114" s="252"/>
      <c r="O114" s="253"/>
      <c r="P114" s="254"/>
      <c r="Q114" s="255"/>
      <c r="R114" s="256"/>
      <c r="S114" s="257">
        <f t="shared" si="4"/>
        <v>0</v>
      </c>
      <c r="T114" s="257">
        <f t="shared" si="6"/>
        <v>0</v>
      </c>
      <c r="U114" s="319" t="str">
        <f t="shared" si="5"/>
        <v>-</v>
      </c>
      <c r="V114" s="258" t="s">
        <v>311</v>
      </c>
      <c r="W114" s="329">
        <v>0.96</v>
      </c>
      <c r="X114" s="333">
        <f t="shared" si="7"/>
        <v>0</v>
      </c>
    </row>
    <row r="115" spans="1:24" s="209" customFormat="1" ht="37.25" customHeight="1">
      <c r="A115" s="226" t="s">
        <v>284</v>
      </c>
      <c r="B115" s="227" t="s">
        <v>312</v>
      </c>
      <c r="C115" s="227" t="s">
        <v>313</v>
      </c>
      <c r="D115" s="219">
        <v>5</v>
      </c>
      <c r="E115" s="243">
        <v>82</v>
      </c>
      <c r="F115" s="244"/>
      <c r="G115" s="245"/>
      <c r="H115" s="246"/>
      <c r="I115" s="247"/>
      <c r="J115" s="248"/>
      <c r="K115" s="249"/>
      <c r="L115" s="250"/>
      <c r="M115" s="251"/>
      <c r="N115" s="252"/>
      <c r="O115" s="253"/>
      <c r="P115" s="254"/>
      <c r="Q115" s="255"/>
      <c r="R115" s="256"/>
      <c r="S115" s="257">
        <f t="shared" si="4"/>
        <v>0</v>
      </c>
      <c r="T115" s="257">
        <f t="shared" si="6"/>
        <v>0</v>
      </c>
      <c r="U115" s="319" t="str">
        <f t="shared" si="5"/>
        <v>-</v>
      </c>
      <c r="V115" s="258" t="s">
        <v>314</v>
      </c>
      <c r="W115" s="329">
        <v>1.32</v>
      </c>
      <c r="X115" s="333">
        <f t="shared" si="7"/>
        <v>0</v>
      </c>
    </row>
    <row r="116" spans="1:24" s="209" customFormat="1" ht="37.25" customHeight="1">
      <c r="A116" s="226" t="s">
        <v>284</v>
      </c>
      <c r="B116" s="227" t="s">
        <v>315</v>
      </c>
      <c r="C116" s="227" t="s">
        <v>316</v>
      </c>
      <c r="D116" s="219">
        <v>3</v>
      </c>
      <c r="E116" s="243">
        <v>60</v>
      </c>
      <c r="F116" s="244"/>
      <c r="G116" s="245"/>
      <c r="H116" s="246"/>
      <c r="I116" s="247"/>
      <c r="J116" s="248"/>
      <c r="K116" s="249"/>
      <c r="L116" s="250"/>
      <c r="M116" s="251"/>
      <c r="N116" s="252"/>
      <c r="O116" s="253"/>
      <c r="P116" s="254"/>
      <c r="Q116" s="255"/>
      <c r="R116" s="256"/>
      <c r="S116" s="257">
        <f t="shared" si="4"/>
        <v>0</v>
      </c>
      <c r="T116" s="257">
        <f t="shared" si="6"/>
        <v>0</v>
      </c>
      <c r="U116" s="319" t="str">
        <f t="shared" si="5"/>
        <v>-</v>
      </c>
      <c r="V116" s="258" t="s">
        <v>317</v>
      </c>
      <c r="W116" s="329">
        <v>1.08</v>
      </c>
      <c r="X116" s="333">
        <f t="shared" si="7"/>
        <v>0</v>
      </c>
    </row>
    <row r="117" spans="1:24" s="209" customFormat="1" ht="37.25" customHeight="1">
      <c r="A117" s="226" t="s">
        <v>284</v>
      </c>
      <c r="B117" s="227" t="s">
        <v>318</v>
      </c>
      <c r="C117" s="227" t="s">
        <v>319</v>
      </c>
      <c r="D117" s="219">
        <v>3</v>
      </c>
      <c r="E117" s="243">
        <v>103</v>
      </c>
      <c r="F117" s="244"/>
      <c r="G117" s="245"/>
      <c r="H117" s="246"/>
      <c r="I117" s="247"/>
      <c r="J117" s="248"/>
      <c r="K117" s="249"/>
      <c r="L117" s="250"/>
      <c r="M117" s="251"/>
      <c r="N117" s="252"/>
      <c r="O117" s="253"/>
      <c r="P117" s="254"/>
      <c r="Q117" s="255"/>
      <c r="R117" s="256"/>
      <c r="S117" s="257">
        <f t="shared" si="4"/>
        <v>0</v>
      </c>
      <c r="T117" s="257">
        <f t="shared" si="6"/>
        <v>0</v>
      </c>
      <c r="U117" s="319" t="str">
        <f t="shared" si="5"/>
        <v>-</v>
      </c>
      <c r="V117" s="258" t="s">
        <v>320</v>
      </c>
      <c r="W117" s="329">
        <v>2.13</v>
      </c>
      <c r="X117" s="333">
        <f t="shared" si="7"/>
        <v>0</v>
      </c>
    </row>
    <row r="118" spans="1:24" s="209" customFormat="1" ht="37.25" customHeight="1">
      <c r="A118" s="226" t="s">
        <v>284</v>
      </c>
      <c r="B118" s="227" t="s">
        <v>321</v>
      </c>
      <c r="C118" s="227" t="s">
        <v>322</v>
      </c>
      <c r="D118" s="219">
        <v>5</v>
      </c>
      <c r="E118" s="243">
        <v>119</v>
      </c>
      <c r="F118" s="244"/>
      <c r="G118" s="245"/>
      <c r="H118" s="246"/>
      <c r="I118" s="247"/>
      <c r="J118" s="248"/>
      <c r="K118" s="249"/>
      <c r="L118" s="250"/>
      <c r="M118" s="251"/>
      <c r="N118" s="252"/>
      <c r="O118" s="253"/>
      <c r="P118" s="254"/>
      <c r="Q118" s="255"/>
      <c r="R118" s="256"/>
      <c r="S118" s="257">
        <f t="shared" si="4"/>
        <v>0</v>
      </c>
      <c r="T118" s="257">
        <f t="shared" si="6"/>
        <v>0</v>
      </c>
      <c r="U118" s="319" t="str">
        <f t="shared" si="5"/>
        <v>-</v>
      </c>
      <c r="V118" s="258" t="s">
        <v>301</v>
      </c>
      <c r="W118" s="329">
        <v>2.04</v>
      </c>
      <c r="X118" s="333">
        <f t="shared" si="7"/>
        <v>0</v>
      </c>
    </row>
    <row r="119" spans="1:24" s="209" customFormat="1" ht="37.25" customHeight="1">
      <c r="A119" s="226" t="s">
        <v>284</v>
      </c>
      <c r="B119" s="227" t="s">
        <v>323</v>
      </c>
      <c r="C119" s="227" t="s">
        <v>324</v>
      </c>
      <c r="D119" s="219">
        <v>2</v>
      </c>
      <c r="E119" s="243">
        <v>90</v>
      </c>
      <c r="F119" s="244"/>
      <c r="G119" s="245"/>
      <c r="H119" s="246"/>
      <c r="I119" s="247"/>
      <c r="J119" s="248"/>
      <c r="K119" s="249"/>
      <c r="L119" s="250"/>
      <c r="M119" s="251"/>
      <c r="N119" s="252"/>
      <c r="O119" s="253"/>
      <c r="P119" s="254"/>
      <c r="Q119" s="255"/>
      <c r="R119" s="256"/>
      <c r="S119" s="257">
        <f t="shared" si="4"/>
        <v>0</v>
      </c>
      <c r="T119" s="257">
        <f t="shared" si="6"/>
        <v>0</v>
      </c>
      <c r="U119" s="319" t="str">
        <f t="shared" si="5"/>
        <v>-</v>
      </c>
      <c r="V119" s="258" t="s">
        <v>325</v>
      </c>
      <c r="W119" s="329">
        <v>1.28</v>
      </c>
      <c r="X119" s="333">
        <f t="shared" si="7"/>
        <v>0</v>
      </c>
    </row>
    <row r="120" spans="1:24" s="209" customFormat="1" ht="37.25" customHeight="1">
      <c r="A120" s="226" t="s">
        <v>284</v>
      </c>
      <c r="B120" s="227" t="s">
        <v>326</v>
      </c>
      <c r="C120" s="227" t="s">
        <v>327</v>
      </c>
      <c r="D120" s="219">
        <v>2</v>
      </c>
      <c r="E120" s="243">
        <v>118</v>
      </c>
      <c r="F120" s="244"/>
      <c r="G120" s="245"/>
      <c r="H120" s="246"/>
      <c r="I120" s="247"/>
      <c r="J120" s="248"/>
      <c r="K120" s="249"/>
      <c r="L120" s="250"/>
      <c r="M120" s="251"/>
      <c r="N120" s="252"/>
      <c r="O120" s="253"/>
      <c r="P120" s="254"/>
      <c r="Q120" s="255"/>
      <c r="R120" s="256"/>
      <c r="S120" s="257">
        <f t="shared" si="4"/>
        <v>0</v>
      </c>
      <c r="T120" s="257">
        <f t="shared" si="6"/>
        <v>0</v>
      </c>
      <c r="U120" s="319" t="str">
        <f t="shared" si="5"/>
        <v>-</v>
      </c>
      <c r="V120" s="258" t="s">
        <v>328</v>
      </c>
      <c r="W120" s="329">
        <v>1.8</v>
      </c>
      <c r="X120" s="333">
        <f t="shared" si="7"/>
        <v>0</v>
      </c>
    </row>
    <row r="121" spans="1:24" s="209" customFormat="1" ht="37.25" customHeight="1">
      <c r="A121" s="226" t="s">
        <v>284</v>
      </c>
      <c r="B121" s="227" t="s">
        <v>329</v>
      </c>
      <c r="C121" s="227" t="s">
        <v>330</v>
      </c>
      <c r="D121" s="219">
        <v>2</v>
      </c>
      <c r="E121" s="243">
        <v>143</v>
      </c>
      <c r="F121" s="244"/>
      <c r="G121" s="245"/>
      <c r="H121" s="246"/>
      <c r="I121" s="247"/>
      <c r="J121" s="248"/>
      <c r="K121" s="249"/>
      <c r="L121" s="250"/>
      <c r="M121" s="251"/>
      <c r="N121" s="252"/>
      <c r="O121" s="253"/>
      <c r="P121" s="254"/>
      <c r="Q121" s="255"/>
      <c r="R121" s="256"/>
      <c r="S121" s="257">
        <f t="shared" si="4"/>
        <v>0</v>
      </c>
      <c r="T121" s="257">
        <f t="shared" si="6"/>
        <v>0</v>
      </c>
      <c r="U121" s="319" t="str">
        <f t="shared" si="5"/>
        <v>-</v>
      </c>
      <c r="V121" s="258" t="s">
        <v>331</v>
      </c>
      <c r="W121" s="329">
        <v>2.17</v>
      </c>
      <c r="X121" s="333">
        <f t="shared" si="7"/>
        <v>0</v>
      </c>
    </row>
    <row r="122" spans="1:24" s="209" customFormat="1" ht="37.25" customHeight="1">
      <c r="A122" s="226" t="s">
        <v>284</v>
      </c>
      <c r="B122" s="227" t="s">
        <v>332</v>
      </c>
      <c r="C122" s="227" t="s">
        <v>333</v>
      </c>
      <c r="D122" s="219">
        <v>1</v>
      </c>
      <c r="E122" s="243">
        <v>86</v>
      </c>
      <c r="F122" s="244"/>
      <c r="G122" s="245"/>
      <c r="H122" s="246"/>
      <c r="I122" s="247"/>
      <c r="J122" s="248"/>
      <c r="K122" s="249"/>
      <c r="L122" s="250"/>
      <c r="M122" s="251"/>
      <c r="N122" s="252"/>
      <c r="O122" s="253"/>
      <c r="P122" s="254"/>
      <c r="Q122" s="255"/>
      <c r="R122" s="256"/>
      <c r="S122" s="257">
        <f t="shared" si="4"/>
        <v>0</v>
      </c>
      <c r="T122" s="257">
        <f t="shared" si="6"/>
        <v>0</v>
      </c>
      <c r="U122" s="319" t="str">
        <f t="shared" si="5"/>
        <v>-</v>
      </c>
      <c r="V122" s="258" t="s">
        <v>127</v>
      </c>
      <c r="W122" s="329">
        <v>1.45</v>
      </c>
      <c r="X122" s="333">
        <f t="shared" si="7"/>
        <v>0</v>
      </c>
    </row>
    <row r="123" spans="1:24" s="209" customFormat="1" ht="37.25" customHeight="1">
      <c r="A123" s="226" t="s">
        <v>284</v>
      </c>
      <c r="B123" s="227" t="s">
        <v>334</v>
      </c>
      <c r="C123" s="227" t="s">
        <v>335</v>
      </c>
      <c r="D123" s="219">
        <v>1</v>
      </c>
      <c r="E123" s="243">
        <v>140</v>
      </c>
      <c r="F123" s="244"/>
      <c r="G123" s="245"/>
      <c r="H123" s="246"/>
      <c r="I123" s="247"/>
      <c r="J123" s="248"/>
      <c r="K123" s="249"/>
      <c r="L123" s="250"/>
      <c r="M123" s="251"/>
      <c r="N123" s="252"/>
      <c r="O123" s="253"/>
      <c r="P123" s="254"/>
      <c r="Q123" s="255"/>
      <c r="R123" s="256"/>
      <c r="S123" s="257">
        <f t="shared" si="4"/>
        <v>0</v>
      </c>
      <c r="T123" s="257">
        <f t="shared" si="6"/>
        <v>0</v>
      </c>
      <c r="U123" s="319" t="str">
        <f t="shared" si="5"/>
        <v>-</v>
      </c>
      <c r="V123" s="258" t="s">
        <v>405</v>
      </c>
      <c r="W123" s="329">
        <v>2.3199999999999998</v>
      </c>
      <c r="X123" s="333">
        <f t="shared" si="7"/>
        <v>0</v>
      </c>
    </row>
    <row r="124" spans="1:24" s="209" customFormat="1" ht="37.25" customHeight="1">
      <c r="A124" s="226" t="s">
        <v>284</v>
      </c>
      <c r="B124" s="227" t="s">
        <v>336</v>
      </c>
      <c r="C124" s="227" t="s">
        <v>337</v>
      </c>
      <c r="D124" s="219">
        <v>1</v>
      </c>
      <c r="E124" s="243">
        <v>161</v>
      </c>
      <c r="F124" s="244"/>
      <c r="G124" s="245"/>
      <c r="H124" s="246"/>
      <c r="I124" s="247"/>
      <c r="J124" s="248"/>
      <c r="K124" s="249"/>
      <c r="L124" s="250"/>
      <c r="M124" s="251"/>
      <c r="N124" s="252"/>
      <c r="O124" s="253"/>
      <c r="P124" s="254"/>
      <c r="Q124" s="255"/>
      <c r="R124" s="256"/>
      <c r="S124" s="257">
        <f t="shared" si="4"/>
        <v>0</v>
      </c>
      <c r="T124" s="257">
        <f t="shared" si="6"/>
        <v>0</v>
      </c>
      <c r="U124" s="319" t="str">
        <f t="shared" si="5"/>
        <v>-</v>
      </c>
      <c r="V124" s="258" t="s">
        <v>278</v>
      </c>
      <c r="W124" s="329">
        <v>2.73</v>
      </c>
      <c r="X124" s="333">
        <f t="shared" si="7"/>
        <v>0</v>
      </c>
    </row>
    <row r="125" spans="1:24" s="209" customFormat="1" ht="37.25" customHeight="1">
      <c r="A125" s="226" t="s">
        <v>338</v>
      </c>
      <c r="B125" s="227" t="s">
        <v>339</v>
      </c>
      <c r="C125" s="227" t="s">
        <v>340</v>
      </c>
      <c r="D125" s="219">
        <v>11</v>
      </c>
      <c r="E125" s="243">
        <v>50</v>
      </c>
      <c r="F125" s="244"/>
      <c r="G125" s="245"/>
      <c r="H125" s="246"/>
      <c r="I125" s="247"/>
      <c r="J125" s="248"/>
      <c r="K125" s="249"/>
      <c r="L125" s="250"/>
      <c r="M125" s="251"/>
      <c r="N125" s="252"/>
      <c r="O125" s="253"/>
      <c r="P125" s="254"/>
      <c r="Q125" s="255"/>
      <c r="R125" s="256"/>
      <c r="S125" s="257">
        <f t="shared" si="4"/>
        <v>0</v>
      </c>
      <c r="T125" s="257">
        <f t="shared" si="6"/>
        <v>0</v>
      </c>
      <c r="U125" s="319" t="str">
        <f t="shared" si="5"/>
        <v>-</v>
      </c>
      <c r="V125" s="258" t="s">
        <v>341</v>
      </c>
      <c r="W125" s="329">
        <v>0.37</v>
      </c>
      <c r="X125" s="333">
        <f t="shared" si="7"/>
        <v>0</v>
      </c>
    </row>
    <row r="126" spans="1:24" s="209" customFormat="1" ht="37.25" customHeight="1">
      <c r="A126" s="226" t="s">
        <v>338</v>
      </c>
      <c r="B126" s="227" t="s">
        <v>342</v>
      </c>
      <c r="C126" s="227" t="s">
        <v>343</v>
      </c>
      <c r="D126" s="219">
        <v>5</v>
      </c>
      <c r="E126" s="243">
        <v>30</v>
      </c>
      <c r="F126" s="244"/>
      <c r="G126" s="245"/>
      <c r="H126" s="246"/>
      <c r="I126" s="247"/>
      <c r="J126" s="248"/>
      <c r="K126" s="249"/>
      <c r="L126" s="250"/>
      <c r="M126" s="251"/>
      <c r="N126" s="252"/>
      <c r="O126" s="253"/>
      <c r="P126" s="254"/>
      <c r="Q126" s="255"/>
      <c r="R126" s="256"/>
      <c r="S126" s="257">
        <f t="shared" si="4"/>
        <v>0</v>
      </c>
      <c r="T126" s="257">
        <f t="shared" si="6"/>
        <v>0</v>
      </c>
      <c r="U126" s="319" t="str">
        <f t="shared" si="5"/>
        <v>-</v>
      </c>
      <c r="V126" s="258" t="s">
        <v>344</v>
      </c>
      <c r="W126" s="329">
        <v>0.28999999999999998</v>
      </c>
      <c r="X126" s="333">
        <f t="shared" si="7"/>
        <v>0</v>
      </c>
    </row>
    <row r="127" spans="1:24" s="209" customFormat="1" ht="37.25" customHeight="1">
      <c r="A127" s="226" t="s">
        <v>338</v>
      </c>
      <c r="B127" s="227" t="s">
        <v>345</v>
      </c>
      <c r="C127" s="227" t="s">
        <v>346</v>
      </c>
      <c r="D127" s="219">
        <v>10</v>
      </c>
      <c r="E127" s="243">
        <v>62</v>
      </c>
      <c r="F127" s="244"/>
      <c r="G127" s="245"/>
      <c r="H127" s="246"/>
      <c r="I127" s="247"/>
      <c r="J127" s="248"/>
      <c r="K127" s="249"/>
      <c r="L127" s="250"/>
      <c r="M127" s="251"/>
      <c r="N127" s="252"/>
      <c r="O127" s="253"/>
      <c r="P127" s="254"/>
      <c r="Q127" s="255"/>
      <c r="R127" s="256"/>
      <c r="S127" s="257">
        <f t="shared" si="4"/>
        <v>0</v>
      </c>
      <c r="T127" s="257">
        <f t="shared" si="6"/>
        <v>0</v>
      </c>
      <c r="U127" s="319" t="str">
        <f t="shared" si="5"/>
        <v>-</v>
      </c>
      <c r="V127" s="258" t="s">
        <v>347</v>
      </c>
      <c r="W127" s="329">
        <v>0.59</v>
      </c>
      <c r="X127" s="333">
        <f t="shared" si="7"/>
        <v>0</v>
      </c>
    </row>
    <row r="128" spans="1:24" s="209" customFormat="1" ht="37.25" customHeight="1">
      <c r="A128" s="226" t="s">
        <v>338</v>
      </c>
      <c r="B128" s="227" t="s">
        <v>348</v>
      </c>
      <c r="C128" s="227" t="s">
        <v>349</v>
      </c>
      <c r="D128" s="219">
        <v>10</v>
      </c>
      <c r="E128" s="243">
        <v>67</v>
      </c>
      <c r="F128" s="244"/>
      <c r="G128" s="245"/>
      <c r="H128" s="246"/>
      <c r="I128" s="247"/>
      <c r="J128" s="248"/>
      <c r="K128" s="249"/>
      <c r="L128" s="250"/>
      <c r="M128" s="251"/>
      <c r="N128" s="252"/>
      <c r="O128" s="253"/>
      <c r="P128" s="254"/>
      <c r="Q128" s="255"/>
      <c r="R128" s="256"/>
      <c r="S128" s="257">
        <f t="shared" si="4"/>
        <v>0</v>
      </c>
      <c r="T128" s="257">
        <f t="shared" si="6"/>
        <v>0</v>
      </c>
      <c r="U128" s="319" t="str">
        <f t="shared" si="5"/>
        <v>-</v>
      </c>
      <c r="V128" s="258" t="s">
        <v>347</v>
      </c>
      <c r="W128" s="329">
        <v>0.72</v>
      </c>
      <c r="X128" s="333">
        <f t="shared" si="7"/>
        <v>0</v>
      </c>
    </row>
    <row r="129" spans="1:24" s="209" customFormat="1" ht="37.25" customHeight="1">
      <c r="A129" s="226" t="s">
        <v>338</v>
      </c>
      <c r="B129" s="227" t="s">
        <v>350</v>
      </c>
      <c r="C129" s="227" t="s">
        <v>351</v>
      </c>
      <c r="D129" s="219">
        <v>5</v>
      </c>
      <c r="E129" s="243">
        <v>36</v>
      </c>
      <c r="F129" s="244"/>
      <c r="G129" s="245"/>
      <c r="H129" s="246"/>
      <c r="I129" s="247"/>
      <c r="J129" s="248"/>
      <c r="K129" s="249"/>
      <c r="L129" s="250"/>
      <c r="M129" s="251"/>
      <c r="N129" s="252"/>
      <c r="O129" s="253"/>
      <c r="P129" s="254"/>
      <c r="Q129" s="255"/>
      <c r="R129" s="256"/>
      <c r="S129" s="257">
        <f t="shared" si="4"/>
        <v>0</v>
      </c>
      <c r="T129" s="257">
        <f t="shared" si="6"/>
        <v>0</v>
      </c>
      <c r="U129" s="319" t="str">
        <f t="shared" si="5"/>
        <v>-</v>
      </c>
      <c r="V129" s="258" t="s">
        <v>82</v>
      </c>
      <c r="W129" s="329">
        <v>0.33</v>
      </c>
      <c r="X129" s="333">
        <f t="shared" si="7"/>
        <v>0</v>
      </c>
    </row>
    <row r="130" spans="1:24" s="209" customFormat="1" ht="37.25" customHeight="1">
      <c r="A130" s="226" t="s">
        <v>338</v>
      </c>
      <c r="B130" s="227" t="s">
        <v>352</v>
      </c>
      <c r="C130" s="227" t="s">
        <v>353</v>
      </c>
      <c r="D130" s="219">
        <v>10</v>
      </c>
      <c r="E130" s="243">
        <v>82</v>
      </c>
      <c r="F130" s="244"/>
      <c r="G130" s="245"/>
      <c r="H130" s="246"/>
      <c r="I130" s="247"/>
      <c r="J130" s="248"/>
      <c r="K130" s="249"/>
      <c r="L130" s="250"/>
      <c r="M130" s="251"/>
      <c r="N130" s="252"/>
      <c r="O130" s="253"/>
      <c r="P130" s="254"/>
      <c r="Q130" s="255"/>
      <c r="R130" s="256"/>
      <c r="S130" s="257">
        <f t="shared" si="4"/>
        <v>0</v>
      </c>
      <c r="T130" s="257">
        <f t="shared" si="6"/>
        <v>0</v>
      </c>
      <c r="U130" s="319" t="str">
        <f t="shared" si="5"/>
        <v>-</v>
      </c>
      <c r="V130" s="258" t="s">
        <v>354</v>
      </c>
      <c r="W130" s="329">
        <v>1.08</v>
      </c>
      <c r="X130" s="333">
        <f t="shared" si="7"/>
        <v>0</v>
      </c>
    </row>
    <row r="131" spans="1:24" s="209" customFormat="1" ht="37.25" customHeight="1">
      <c r="A131" s="226" t="s">
        <v>338</v>
      </c>
      <c r="B131" s="227" t="s">
        <v>355</v>
      </c>
      <c r="C131" s="227" t="s">
        <v>356</v>
      </c>
      <c r="D131" s="219">
        <v>10</v>
      </c>
      <c r="E131" s="243">
        <v>100</v>
      </c>
      <c r="F131" s="244"/>
      <c r="G131" s="245"/>
      <c r="H131" s="246"/>
      <c r="I131" s="247"/>
      <c r="J131" s="248"/>
      <c r="K131" s="249"/>
      <c r="L131" s="250"/>
      <c r="M131" s="251"/>
      <c r="N131" s="252"/>
      <c r="O131" s="253"/>
      <c r="P131" s="254"/>
      <c r="Q131" s="255"/>
      <c r="R131" s="256"/>
      <c r="S131" s="257">
        <f t="shared" si="4"/>
        <v>0</v>
      </c>
      <c r="T131" s="257">
        <f t="shared" si="6"/>
        <v>0</v>
      </c>
      <c r="U131" s="319" t="str">
        <f t="shared" si="5"/>
        <v>-</v>
      </c>
      <c r="V131" s="258" t="s">
        <v>357</v>
      </c>
      <c r="W131" s="329">
        <v>1.55</v>
      </c>
      <c r="X131" s="333">
        <f t="shared" si="7"/>
        <v>0</v>
      </c>
    </row>
    <row r="132" spans="1:24" s="209" customFormat="1" ht="37.25" customHeight="1">
      <c r="A132" s="226" t="s">
        <v>338</v>
      </c>
      <c r="B132" s="227" t="s">
        <v>358</v>
      </c>
      <c r="C132" s="227" t="s">
        <v>359</v>
      </c>
      <c r="D132" s="219">
        <v>5</v>
      </c>
      <c r="E132" s="243">
        <v>56</v>
      </c>
      <c r="F132" s="244"/>
      <c r="G132" s="245"/>
      <c r="H132" s="246"/>
      <c r="I132" s="247"/>
      <c r="J132" s="248"/>
      <c r="K132" s="249"/>
      <c r="L132" s="250"/>
      <c r="M132" s="251"/>
      <c r="N132" s="252"/>
      <c r="O132" s="253"/>
      <c r="P132" s="254"/>
      <c r="Q132" s="255"/>
      <c r="R132" s="256"/>
      <c r="S132" s="257">
        <f t="shared" si="4"/>
        <v>0</v>
      </c>
      <c r="T132" s="257">
        <f t="shared" si="6"/>
        <v>0</v>
      </c>
      <c r="U132" s="319" t="str">
        <f t="shared" si="5"/>
        <v>-</v>
      </c>
      <c r="V132" s="258" t="s">
        <v>88</v>
      </c>
      <c r="W132" s="329">
        <v>0.84</v>
      </c>
      <c r="X132" s="333">
        <f t="shared" si="7"/>
        <v>0</v>
      </c>
    </row>
    <row r="133" spans="1:24" s="209" customFormat="1" ht="37.25" customHeight="1">
      <c r="A133" s="226" t="s">
        <v>338</v>
      </c>
      <c r="B133" s="227" t="s">
        <v>360</v>
      </c>
      <c r="C133" s="227" t="s">
        <v>361</v>
      </c>
      <c r="D133" s="219">
        <v>5</v>
      </c>
      <c r="E133" s="243">
        <v>72</v>
      </c>
      <c r="F133" s="244"/>
      <c r="G133" s="245"/>
      <c r="H133" s="246"/>
      <c r="I133" s="247"/>
      <c r="J133" s="248"/>
      <c r="K133" s="249"/>
      <c r="L133" s="250"/>
      <c r="M133" s="251"/>
      <c r="N133" s="252"/>
      <c r="O133" s="253"/>
      <c r="P133" s="254"/>
      <c r="Q133" s="255"/>
      <c r="R133" s="256"/>
      <c r="S133" s="257">
        <f t="shared" si="4"/>
        <v>0</v>
      </c>
      <c r="T133" s="257">
        <f t="shared" si="6"/>
        <v>0</v>
      </c>
      <c r="U133" s="319" t="str">
        <f t="shared" si="5"/>
        <v>-</v>
      </c>
      <c r="V133" s="258" t="s">
        <v>362</v>
      </c>
      <c r="W133" s="329">
        <v>1.26</v>
      </c>
      <c r="X133" s="333">
        <f t="shared" si="7"/>
        <v>0</v>
      </c>
    </row>
    <row r="134" spans="1:24" s="209" customFormat="1" ht="37.25" customHeight="1">
      <c r="A134" s="226" t="s">
        <v>338</v>
      </c>
      <c r="B134" s="227" t="s">
        <v>363</v>
      </c>
      <c r="C134" s="227" t="s">
        <v>364</v>
      </c>
      <c r="D134" s="219">
        <v>5</v>
      </c>
      <c r="E134" s="243">
        <v>87</v>
      </c>
      <c r="F134" s="244"/>
      <c r="G134" s="245"/>
      <c r="H134" s="246"/>
      <c r="I134" s="247"/>
      <c r="J134" s="248"/>
      <c r="K134" s="249"/>
      <c r="L134" s="250"/>
      <c r="M134" s="251"/>
      <c r="N134" s="252"/>
      <c r="O134" s="253"/>
      <c r="P134" s="254"/>
      <c r="Q134" s="255"/>
      <c r="R134" s="256"/>
      <c r="S134" s="257">
        <f t="shared" ref="S134:S197" si="8">F134+G134+H134+I134+J134+K134+L134+M134+N134+O134+P134+Q134+R134</f>
        <v>0</v>
      </c>
      <c r="T134" s="257">
        <f t="shared" si="6"/>
        <v>0</v>
      </c>
      <c r="U134" s="319" t="str">
        <f t="shared" ref="U134:U197" si="9">IF(S134&gt;0,S134*E134,"-")</f>
        <v>-</v>
      </c>
      <c r="V134" s="258" t="s">
        <v>365</v>
      </c>
      <c r="W134" s="329">
        <v>1.62</v>
      </c>
      <c r="X134" s="333">
        <f t="shared" si="7"/>
        <v>0</v>
      </c>
    </row>
    <row r="135" spans="1:24" s="209" customFormat="1" ht="37.25" customHeight="1">
      <c r="A135" s="226" t="s">
        <v>338</v>
      </c>
      <c r="B135" s="227" t="s">
        <v>366</v>
      </c>
      <c r="C135" s="227" t="s">
        <v>367</v>
      </c>
      <c r="D135" s="219">
        <v>5</v>
      </c>
      <c r="E135" s="243">
        <v>92</v>
      </c>
      <c r="F135" s="244"/>
      <c r="G135" s="245"/>
      <c r="H135" s="246"/>
      <c r="I135" s="247"/>
      <c r="J135" s="248"/>
      <c r="K135" s="249"/>
      <c r="L135" s="250"/>
      <c r="M135" s="251"/>
      <c r="N135" s="252"/>
      <c r="O135" s="253"/>
      <c r="P135" s="254"/>
      <c r="Q135" s="255"/>
      <c r="R135" s="256"/>
      <c r="S135" s="257">
        <f t="shared" si="8"/>
        <v>0</v>
      </c>
      <c r="T135" s="257">
        <f t="shared" ref="T135:T198" si="10">S135*D135</f>
        <v>0</v>
      </c>
      <c r="U135" s="319" t="str">
        <f t="shared" si="9"/>
        <v>-</v>
      </c>
      <c r="V135" s="258" t="s">
        <v>198</v>
      </c>
      <c r="W135" s="329">
        <v>1.7</v>
      </c>
      <c r="X135" s="333">
        <f t="shared" ref="X135:X198" si="11">W135*S135</f>
        <v>0</v>
      </c>
    </row>
    <row r="136" spans="1:24" s="209" customFormat="1" ht="37.25" customHeight="1">
      <c r="A136" s="226" t="s">
        <v>338</v>
      </c>
      <c r="B136" s="227" t="s">
        <v>368</v>
      </c>
      <c r="C136" s="227" t="s">
        <v>369</v>
      </c>
      <c r="D136" s="219">
        <v>5</v>
      </c>
      <c r="E136" s="243">
        <v>113</v>
      </c>
      <c r="F136" s="244"/>
      <c r="G136" s="245"/>
      <c r="H136" s="246"/>
      <c r="I136" s="247"/>
      <c r="J136" s="248"/>
      <c r="K136" s="249"/>
      <c r="L136" s="250"/>
      <c r="M136" s="251"/>
      <c r="N136" s="252"/>
      <c r="O136" s="253"/>
      <c r="P136" s="254"/>
      <c r="Q136" s="255"/>
      <c r="R136" s="256"/>
      <c r="S136" s="257">
        <f t="shared" si="8"/>
        <v>0</v>
      </c>
      <c r="T136" s="257">
        <f t="shared" si="10"/>
        <v>0</v>
      </c>
      <c r="U136" s="319" t="str">
        <f t="shared" si="9"/>
        <v>-</v>
      </c>
      <c r="V136" s="258" t="s">
        <v>370</v>
      </c>
      <c r="W136" s="329">
        <v>1.82</v>
      </c>
      <c r="X136" s="333">
        <f t="shared" si="11"/>
        <v>0</v>
      </c>
    </row>
    <row r="137" spans="1:24" s="209" customFormat="1" ht="37.25" customHeight="1">
      <c r="A137" s="226" t="s">
        <v>338</v>
      </c>
      <c r="B137" s="227" t="s">
        <v>371</v>
      </c>
      <c r="C137" s="227" t="s">
        <v>372</v>
      </c>
      <c r="D137" s="219">
        <v>2</v>
      </c>
      <c r="E137" s="243">
        <v>87</v>
      </c>
      <c r="F137" s="244"/>
      <c r="G137" s="245"/>
      <c r="H137" s="246"/>
      <c r="I137" s="247"/>
      <c r="J137" s="248"/>
      <c r="K137" s="249"/>
      <c r="L137" s="250"/>
      <c r="M137" s="251"/>
      <c r="N137" s="252"/>
      <c r="O137" s="253"/>
      <c r="P137" s="254"/>
      <c r="Q137" s="255"/>
      <c r="R137" s="256"/>
      <c r="S137" s="257">
        <f t="shared" si="8"/>
        <v>0</v>
      </c>
      <c r="T137" s="257">
        <f t="shared" si="10"/>
        <v>0</v>
      </c>
      <c r="U137" s="319" t="str">
        <f t="shared" si="9"/>
        <v>-</v>
      </c>
      <c r="V137" s="258" t="s">
        <v>184</v>
      </c>
      <c r="W137" s="329">
        <v>1.26</v>
      </c>
      <c r="X137" s="333">
        <f t="shared" si="11"/>
        <v>0</v>
      </c>
    </row>
    <row r="138" spans="1:24" s="209" customFormat="1" ht="37.25" customHeight="1">
      <c r="A138" s="226" t="s">
        <v>373</v>
      </c>
      <c r="B138" s="227" t="s">
        <v>374</v>
      </c>
      <c r="C138" s="227" t="s">
        <v>375</v>
      </c>
      <c r="D138" s="265">
        <v>10</v>
      </c>
      <c r="E138" s="266">
        <v>41</v>
      </c>
      <c r="F138" s="244"/>
      <c r="G138" s="245"/>
      <c r="H138" s="246"/>
      <c r="I138" s="247"/>
      <c r="J138" s="248"/>
      <c r="K138" s="249"/>
      <c r="L138" s="250"/>
      <c r="M138" s="251"/>
      <c r="N138" s="252"/>
      <c r="O138" s="253"/>
      <c r="P138" s="254"/>
      <c r="Q138" s="255"/>
      <c r="R138" s="256"/>
      <c r="S138" s="257">
        <f t="shared" si="8"/>
        <v>0</v>
      </c>
      <c r="T138" s="257">
        <f t="shared" si="10"/>
        <v>0</v>
      </c>
      <c r="U138" s="319" t="str">
        <f t="shared" si="9"/>
        <v>-</v>
      </c>
      <c r="V138" s="262" t="s">
        <v>376</v>
      </c>
      <c r="W138" s="329">
        <v>0.27</v>
      </c>
      <c r="X138" s="333">
        <f t="shared" si="11"/>
        <v>0</v>
      </c>
    </row>
    <row r="139" spans="1:24" s="209" customFormat="1" ht="37.25" customHeight="1">
      <c r="A139" s="267" t="s">
        <v>373</v>
      </c>
      <c r="B139" s="268" t="s">
        <v>377</v>
      </c>
      <c r="C139" s="268" t="s">
        <v>378</v>
      </c>
      <c r="D139" s="269">
        <v>5</v>
      </c>
      <c r="E139" s="243">
        <v>25</v>
      </c>
      <c r="F139" s="244"/>
      <c r="G139" s="245"/>
      <c r="H139" s="246"/>
      <c r="I139" s="247"/>
      <c r="J139" s="248"/>
      <c r="K139" s="249"/>
      <c r="L139" s="250"/>
      <c r="M139" s="251"/>
      <c r="N139" s="252"/>
      <c r="O139" s="253"/>
      <c r="P139" s="254"/>
      <c r="Q139" s="255"/>
      <c r="R139" s="256"/>
      <c r="S139" s="257">
        <f t="shared" si="8"/>
        <v>0</v>
      </c>
      <c r="T139" s="257">
        <f t="shared" si="10"/>
        <v>0</v>
      </c>
      <c r="U139" s="319" t="str">
        <f t="shared" si="9"/>
        <v>-</v>
      </c>
      <c r="V139" s="262" t="s">
        <v>376</v>
      </c>
      <c r="W139" s="329">
        <v>0.17</v>
      </c>
      <c r="X139" s="333">
        <f t="shared" si="11"/>
        <v>0</v>
      </c>
    </row>
    <row r="140" spans="1:24" s="209" customFormat="1" ht="37.25" customHeight="1">
      <c r="A140" s="270" t="s">
        <v>373</v>
      </c>
      <c r="B140" s="271" t="s">
        <v>379</v>
      </c>
      <c r="C140" s="271" t="s">
        <v>380</v>
      </c>
      <c r="D140" s="272">
        <v>10</v>
      </c>
      <c r="E140" s="243">
        <v>48</v>
      </c>
      <c r="F140" s="244"/>
      <c r="G140" s="245"/>
      <c r="H140" s="246"/>
      <c r="I140" s="247"/>
      <c r="J140" s="248"/>
      <c r="K140" s="249"/>
      <c r="L140" s="250"/>
      <c r="M140" s="251"/>
      <c r="N140" s="252"/>
      <c r="O140" s="253"/>
      <c r="P140" s="254"/>
      <c r="Q140" s="255"/>
      <c r="R140" s="256"/>
      <c r="S140" s="257">
        <f t="shared" si="8"/>
        <v>0</v>
      </c>
      <c r="T140" s="257">
        <f t="shared" si="10"/>
        <v>0</v>
      </c>
      <c r="U140" s="319" t="str">
        <f t="shared" si="9"/>
        <v>-</v>
      </c>
      <c r="V140" s="262" t="s">
        <v>376</v>
      </c>
      <c r="W140" s="329">
        <v>0.31</v>
      </c>
      <c r="X140" s="333">
        <f t="shared" si="11"/>
        <v>0</v>
      </c>
    </row>
    <row r="141" spans="1:24" s="209" customFormat="1" ht="37.25" customHeight="1">
      <c r="A141" s="273" t="s">
        <v>373</v>
      </c>
      <c r="B141" s="274" t="s">
        <v>381</v>
      </c>
      <c r="C141" s="274" t="s">
        <v>382</v>
      </c>
      <c r="D141" s="275">
        <v>5</v>
      </c>
      <c r="E141" s="243">
        <v>44</v>
      </c>
      <c r="F141" s="244"/>
      <c r="G141" s="245"/>
      <c r="H141" s="246"/>
      <c r="I141" s="247"/>
      <c r="J141" s="248"/>
      <c r="K141" s="249"/>
      <c r="L141" s="250"/>
      <c r="M141" s="251"/>
      <c r="N141" s="252"/>
      <c r="O141" s="253"/>
      <c r="P141" s="254"/>
      <c r="Q141" s="255"/>
      <c r="R141" s="256"/>
      <c r="S141" s="257">
        <f t="shared" si="8"/>
        <v>0</v>
      </c>
      <c r="T141" s="257">
        <f t="shared" si="10"/>
        <v>0</v>
      </c>
      <c r="U141" s="319" t="str">
        <f t="shared" si="9"/>
        <v>-</v>
      </c>
      <c r="V141" s="262" t="s">
        <v>376</v>
      </c>
      <c r="W141" s="329">
        <v>0.61</v>
      </c>
      <c r="X141" s="333">
        <f t="shared" si="11"/>
        <v>0</v>
      </c>
    </row>
    <row r="142" spans="1:24" s="209" customFormat="1" ht="37.25" customHeight="1">
      <c r="A142" s="226" t="s">
        <v>373</v>
      </c>
      <c r="B142" s="227" t="s">
        <v>383</v>
      </c>
      <c r="C142" s="227" t="s">
        <v>384</v>
      </c>
      <c r="D142" s="219">
        <v>5</v>
      </c>
      <c r="E142" s="243">
        <v>29</v>
      </c>
      <c r="F142" s="244"/>
      <c r="G142" s="245"/>
      <c r="H142" s="246"/>
      <c r="I142" s="247"/>
      <c r="J142" s="248"/>
      <c r="K142" s="249"/>
      <c r="L142" s="250"/>
      <c r="M142" s="251"/>
      <c r="N142" s="252"/>
      <c r="O142" s="253"/>
      <c r="P142" s="254"/>
      <c r="Q142" s="255"/>
      <c r="R142" s="256"/>
      <c r="S142" s="257">
        <f t="shared" si="8"/>
        <v>0</v>
      </c>
      <c r="T142" s="257">
        <f t="shared" si="10"/>
        <v>0</v>
      </c>
      <c r="U142" s="319" t="str">
        <f t="shared" si="9"/>
        <v>-</v>
      </c>
      <c r="V142" s="258" t="s">
        <v>385</v>
      </c>
      <c r="W142" s="329">
        <v>0.26</v>
      </c>
      <c r="X142" s="333">
        <f t="shared" si="11"/>
        <v>0</v>
      </c>
    </row>
    <row r="143" spans="1:24" s="209" customFormat="1" ht="37.25" customHeight="1">
      <c r="A143" s="226" t="s">
        <v>373</v>
      </c>
      <c r="B143" s="227" t="s">
        <v>386</v>
      </c>
      <c r="C143" s="227" t="s">
        <v>387</v>
      </c>
      <c r="D143" s="219">
        <v>5</v>
      </c>
      <c r="E143" s="243">
        <v>38</v>
      </c>
      <c r="F143" s="244"/>
      <c r="G143" s="245"/>
      <c r="H143" s="246"/>
      <c r="I143" s="247"/>
      <c r="J143" s="248"/>
      <c r="K143" s="249"/>
      <c r="L143" s="250"/>
      <c r="M143" s="251"/>
      <c r="N143" s="252"/>
      <c r="O143" s="253"/>
      <c r="P143" s="254"/>
      <c r="Q143" s="255"/>
      <c r="R143" s="256"/>
      <c r="S143" s="257">
        <f t="shared" si="8"/>
        <v>0</v>
      </c>
      <c r="T143" s="257">
        <f t="shared" si="10"/>
        <v>0</v>
      </c>
      <c r="U143" s="319" t="str">
        <f t="shared" si="9"/>
        <v>-</v>
      </c>
      <c r="V143" s="258" t="s">
        <v>388</v>
      </c>
      <c r="W143" s="329">
        <v>0.38</v>
      </c>
      <c r="X143" s="333">
        <f t="shared" si="11"/>
        <v>0</v>
      </c>
    </row>
    <row r="144" spans="1:24" s="209" customFormat="1" ht="37.25" customHeight="1">
      <c r="A144" s="226" t="s">
        <v>373</v>
      </c>
      <c r="B144" s="227" t="s">
        <v>389</v>
      </c>
      <c r="C144" s="227" t="s">
        <v>390</v>
      </c>
      <c r="D144" s="219">
        <v>5</v>
      </c>
      <c r="E144" s="243">
        <v>40</v>
      </c>
      <c r="F144" s="244"/>
      <c r="G144" s="245"/>
      <c r="H144" s="246"/>
      <c r="I144" s="247"/>
      <c r="J144" s="248"/>
      <c r="K144" s="249"/>
      <c r="L144" s="250"/>
      <c r="M144" s="251"/>
      <c r="N144" s="252"/>
      <c r="O144" s="253"/>
      <c r="P144" s="254"/>
      <c r="Q144" s="255"/>
      <c r="R144" s="256"/>
      <c r="S144" s="257">
        <f t="shared" si="8"/>
        <v>0</v>
      </c>
      <c r="T144" s="257">
        <f t="shared" si="10"/>
        <v>0</v>
      </c>
      <c r="U144" s="319" t="str">
        <f t="shared" si="9"/>
        <v>-</v>
      </c>
      <c r="V144" s="262" t="s">
        <v>376</v>
      </c>
      <c r="W144" s="329">
        <v>0.54</v>
      </c>
      <c r="X144" s="333">
        <f t="shared" si="11"/>
        <v>0</v>
      </c>
    </row>
    <row r="145" spans="1:24" s="209" customFormat="1" ht="37.25" customHeight="1">
      <c r="A145" s="226" t="s">
        <v>373</v>
      </c>
      <c r="B145" s="227" t="s">
        <v>391</v>
      </c>
      <c r="C145" s="227" t="s">
        <v>392</v>
      </c>
      <c r="D145" s="219">
        <v>5</v>
      </c>
      <c r="E145" s="243">
        <v>31</v>
      </c>
      <c r="F145" s="244"/>
      <c r="G145" s="245"/>
      <c r="H145" s="246"/>
      <c r="I145" s="247"/>
      <c r="J145" s="248"/>
      <c r="K145" s="249"/>
      <c r="L145" s="250"/>
      <c r="M145" s="251"/>
      <c r="N145" s="252"/>
      <c r="O145" s="253"/>
      <c r="P145" s="254"/>
      <c r="Q145" s="255"/>
      <c r="R145" s="256"/>
      <c r="S145" s="257">
        <f t="shared" si="8"/>
        <v>0</v>
      </c>
      <c r="T145" s="257">
        <f t="shared" si="10"/>
        <v>0</v>
      </c>
      <c r="U145" s="319" t="str">
        <f t="shared" si="9"/>
        <v>-</v>
      </c>
      <c r="V145" s="262" t="s">
        <v>376</v>
      </c>
      <c r="W145" s="329">
        <v>0.34</v>
      </c>
      <c r="X145" s="333">
        <f t="shared" si="11"/>
        <v>0</v>
      </c>
    </row>
    <row r="146" spans="1:24" s="209" customFormat="1" ht="37.25" customHeight="1">
      <c r="A146" s="226" t="s">
        <v>373</v>
      </c>
      <c r="B146" s="227" t="s">
        <v>393</v>
      </c>
      <c r="C146" s="227" t="s">
        <v>394</v>
      </c>
      <c r="D146" s="219">
        <v>3</v>
      </c>
      <c r="E146" s="243">
        <v>71</v>
      </c>
      <c r="F146" s="244"/>
      <c r="G146" s="245"/>
      <c r="H146" s="246"/>
      <c r="I146" s="247"/>
      <c r="J146" s="248"/>
      <c r="K146" s="249"/>
      <c r="L146" s="250"/>
      <c r="M146" s="251"/>
      <c r="N146" s="252"/>
      <c r="O146" s="253"/>
      <c r="P146" s="254"/>
      <c r="Q146" s="255"/>
      <c r="R146" s="256"/>
      <c r="S146" s="257">
        <f t="shared" si="8"/>
        <v>0</v>
      </c>
      <c r="T146" s="257">
        <f t="shared" si="10"/>
        <v>0</v>
      </c>
      <c r="U146" s="319" t="str">
        <f t="shared" si="9"/>
        <v>-</v>
      </c>
      <c r="V146" s="258" t="s">
        <v>395</v>
      </c>
      <c r="W146" s="329">
        <v>1.4</v>
      </c>
      <c r="X146" s="333">
        <f t="shared" si="11"/>
        <v>0</v>
      </c>
    </row>
    <row r="147" spans="1:24" s="209" customFormat="1" ht="37.25" customHeight="1">
      <c r="A147" s="226" t="s">
        <v>373</v>
      </c>
      <c r="B147" s="227" t="s">
        <v>396</v>
      </c>
      <c r="C147" s="227" t="s">
        <v>397</v>
      </c>
      <c r="D147" s="219">
        <v>3</v>
      </c>
      <c r="E147" s="243">
        <v>58</v>
      </c>
      <c r="F147" s="244"/>
      <c r="G147" s="245"/>
      <c r="H147" s="246"/>
      <c r="I147" s="247"/>
      <c r="J147" s="248"/>
      <c r="K147" s="249"/>
      <c r="L147" s="250"/>
      <c r="M147" s="251"/>
      <c r="N147" s="252"/>
      <c r="O147" s="253"/>
      <c r="P147" s="254"/>
      <c r="Q147" s="255"/>
      <c r="R147" s="256"/>
      <c r="S147" s="257">
        <f t="shared" si="8"/>
        <v>0</v>
      </c>
      <c r="T147" s="257">
        <f t="shared" si="10"/>
        <v>0</v>
      </c>
      <c r="U147" s="319" t="str">
        <f t="shared" si="9"/>
        <v>-</v>
      </c>
      <c r="V147" s="258" t="s">
        <v>398</v>
      </c>
      <c r="W147" s="329">
        <v>0.95</v>
      </c>
      <c r="X147" s="333">
        <f t="shared" si="11"/>
        <v>0</v>
      </c>
    </row>
    <row r="148" spans="1:24" s="209" customFormat="1" ht="37.25" customHeight="1">
      <c r="A148" s="226" t="s">
        <v>373</v>
      </c>
      <c r="B148" s="227" t="s">
        <v>399</v>
      </c>
      <c r="C148" s="227" t="s">
        <v>400</v>
      </c>
      <c r="D148" s="219">
        <v>3</v>
      </c>
      <c r="E148" s="243">
        <v>74</v>
      </c>
      <c r="F148" s="244"/>
      <c r="G148" s="245"/>
      <c r="H148" s="246"/>
      <c r="I148" s="247"/>
      <c r="J148" s="248"/>
      <c r="K148" s="249"/>
      <c r="L148" s="250"/>
      <c r="M148" s="251"/>
      <c r="N148" s="252"/>
      <c r="O148" s="253"/>
      <c r="P148" s="254"/>
      <c r="Q148" s="255"/>
      <c r="R148" s="256"/>
      <c r="S148" s="257">
        <f t="shared" si="8"/>
        <v>0</v>
      </c>
      <c r="T148" s="257">
        <f t="shared" si="10"/>
        <v>0</v>
      </c>
      <c r="U148" s="319" t="str">
        <f t="shared" si="9"/>
        <v>-</v>
      </c>
      <c r="V148" s="258" t="s">
        <v>1349</v>
      </c>
      <c r="W148" s="329">
        <v>1.23</v>
      </c>
      <c r="X148" s="333">
        <f t="shared" si="11"/>
        <v>0</v>
      </c>
    </row>
    <row r="149" spans="1:24" s="209" customFormat="1" ht="37.25" customHeight="1">
      <c r="A149" s="226" t="s">
        <v>373</v>
      </c>
      <c r="B149" s="227" t="s">
        <v>401</v>
      </c>
      <c r="C149" s="227" t="s">
        <v>402</v>
      </c>
      <c r="D149" s="219">
        <v>5</v>
      </c>
      <c r="E149" s="243">
        <v>67</v>
      </c>
      <c r="F149" s="244"/>
      <c r="G149" s="245"/>
      <c r="H149" s="246"/>
      <c r="I149" s="247"/>
      <c r="J149" s="248"/>
      <c r="K149" s="249"/>
      <c r="L149" s="250"/>
      <c r="M149" s="251"/>
      <c r="N149" s="252"/>
      <c r="O149" s="253"/>
      <c r="P149" s="254"/>
      <c r="Q149" s="255"/>
      <c r="R149" s="256"/>
      <c r="S149" s="257">
        <f t="shared" si="8"/>
        <v>0</v>
      </c>
      <c r="T149" s="257">
        <f t="shared" si="10"/>
        <v>0</v>
      </c>
      <c r="U149" s="319" t="str">
        <f t="shared" si="9"/>
        <v>-</v>
      </c>
      <c r="V149" s="258" t="s">
        <v>1350</v>
      </c>
      <c r="W149" s="329">
        <v>1.1000000000000001</v>
      </c>
      <c r="X149" s="333">
        <f t="shared" si="11"/>
        <v>0</v>
      </c>
    </row>
    <row r="150" spans="1:24" s="209" customFormat="1" ht="37.25" customHeight="1">
      <c r="A150" s="226" t="s">
        <v>373</v>
      </c>
      <c r="B150" s="227" t="s">
        <v>403</v>
      </c>
      <c r="C150" s="227" t="s">
        <v>404</v>
      </c>
      <c r="D150" s="219">
        <v>3</v>
      </c>
      <c r="E150" s="243">
        <v>45</v>
      </c>
      <c r="F150" s="244"/>
      <c r="G150" s="245"/>
      <c r="H150" s="246"/>
      <c r="I150" s="247"/>
      <c r="J150" s="248"/>
      <c r="K150" s="249"/>
      <c r="L150" s="250"/>
      <c r="M150" s="251"/>
      <c r="N150" s="252"/>
      <c r="O150" s="253"/>
      <c r="P150" s="254"/>
      <c r="Q150" s="255"/>
      <c r="R150" s="256"/>
      <c r="S150" s="257">
        <f t="shared" si="8"/>
        <v>0</v>
      </c>
      <c r="T150" s="257">
        <f t="shared" si="10"/>
        <v>0</v>
      </c>
      <c r="U150" s="319" t="str">
        <f t="shared" si="9"/>
        <v>-</v>
      </c>
      <c r="V150" s="258" t="s">
        <v>405</v>
      </c>
      <c r="W150" s="329">
        <v>0.71</v>
      </c>
      <c r="X150" s="333">
        <f t="shared" si="11"/>
        <v>0</v>
      </c>
    </row>
    <row r="151" spans="1:24" s="209" customFormat="1" ht="37.25" customHeight="1">
      <c r="A151" s="226" t="s">
        <v>373</v>
      </c>
      <c r="B151" s="227" t="s">
        <v>406</v>
      </c>
      <c r="C151" s="227" t="s">
        <v>407</v>
      </c>
      <c r="D151" s="219">
        <v>2</v>
      </c>
      <c r="E151" s="243">
        <v>105</v>
      </c>
      <c r="F151" s="244"/>
      <c r="G151" s="245"/>
      <c r="H151" s="246"/>
      <c r="I151" s="247"/>
      <c r="J151" s="248"/>
      <c r="K151" s="249"/>
      <c r="L151" s="250"/>
      <c r="M151" s="251"/>
      <c r="N151" s="252"/>
      <c r="O151" s="253"/>
      <c r="P151" s="254"/>
      <c r="Q151" s="255"/>
      <c r="R151" s="256"/>
      <c r="S151" s="257">
        <f t="shared" si="8"/>
        <v>0</v>
      </c>
      <c r="T151" s="257">
        <f t="shared" si="10"/>
        <v>0</v>
      </c>
      <c r="U151" s="319" t="str">
        <f t="shared" si="9"/>
        <v>-</v>
      </c>
      <c r="V151" s="258" t="s">
        <v>408</v>
      </c>
      <c r="W151" s="329">
        <v>1.48</v>
      </c>
      <c r="X151" s="333">
        <f t="shared" si="11"/>
        <v>0</v>
      </c>
    </row>
    <row r="152" spans="1:24" s="209" customFormat="1" ht="38.25" customHeight="1">
      <c r="A152" s="226" t="s">
        <v>373</v>
      </c>
      <c r="B152" s="227" t="s">
        <v>409</v>
      </c>
      <c r="C152" s="227" t="s">
        <v>410</v>
      </c>
      <c r="D152" s="219">
        <v>2</v>
      </c>
      <c r="E152" s="243">
        <v>114</v>
      </c>
      <c r="F152" s="244"/>
      <c r="G152" s="245"/>
      <c r="H152" s="246"/>
      <c r="I152" s="247"/>
      <c r="J152" s="248"/>
      <c r="K152" s="249"/>
      <c r="L152" s="250"/>
      <c r="M152" s="251"/>
      <c r="N152" s="252"/>
      <c r="O152" s="253"/>
      <c r="P152" s="254"/>
      <c r="Q152" s="255"/>
      <c r="R152" s="256"/>
      <c r="S152" s="257">
        <f t="shared" si="8"/>
        <v>0</v>
      </c>
      <c r="T152" s="257">
        <f t="shared" si="10"/>
        <v>0</v>
      </c>
      <c r="U152" s="319" t="str">
        <f t="shared" si="9"/>
        <v>-</v>
      </c>
      <c r="V152" s="258" t="s">
        <v>411</v>
      </c>
      <c r="W152" s="329">
        <v>1.65</v>
      </c>
      <c r="X152" s="333">
        <f t="shared" si="11"/>
        <v>0</v>
      </c>
    </row>
    <row r="153" spans="1:24" s="209" customFormat="1" ht="38.25" customHeight="1">
      <c r="A153" s="226" t="s">
        <v>373</v>
      </c>
      <c r="B153" s="227" t="s">
        <v>412</v>
      </c>
      <c r="C153" s="227" t="s">
        <v>413</v>
      </c>
      <c r="D153" s="219">
        <v>3</v>
      </c>
      <c r="E153" s="243">
        <v>99</v>
      </c>
      <c r="F153" s="244"/>
      <c r="G153" s="245"/>
      <c r="H153" s="246"/>
      <c r="I153" s="247"/>
      <c r="J153" s="248"/>
      <c r="K153" s="249"/>
      <c r="L153" s="250"/>
      <c r="M153" s="251"/>
      <c r="N153" s="252"/>
      <c r="O153" s="253"/>
      <c r="P153" s="254"/>
      <c r="Q153" s="255"/>
      <c r="R153" s="256"/>
      <c r="S153" s="257">
        <f t="shared" si="8"/>
        <v>0</v>
      </c>
      <c r="T153" s="257">
        <f t="shared" si="10"/>
        <v>0</v>
      </c>
      <c r="U153" s="319" t="str">
        <f t="shared" si="9"/>
        <v>-</v>
      </c>
      <c r="V153" s="258" t="s">
        <v>414</v>
      </c>
      <c r="W153" s="329">
        <v>1.1000000000000001</v>
      </c>
      <c r="X153" s="333">
        <f t="shared" si="11"/>
        <v>0</v>
      </c>
    </row>
    <row r="154" spans="1:24" s="209" customFormat="1" ht="38.25" customHeight="1">
      <c r="A154" s="226" t="s">
        <v>373</v>
      </c>
      <c r="B154" s="227" t="s">
        <v>415</v>
      </c>
      <c r="C154" s="227" t="s">
        <v>416</v>
      </c>
      <c r="D154" s="219">
        <v>3</v>
      </c>
      <c r="E154" s="243">
        <v>111</v>
      </c>
      <c r="F154" s="244"/>
      <c r="G154" s="245"/>
      <c r="H154" s="246"/>
      <c r="I154" s="247"/>
      <c r="J154" s="248"/>
      <c r="K154" s="249"/>
      <c r="L154" s="250"/>
      <c r="M154" s="251"/>
      <c r="N154" s="252"/>
      <c r="O154" s="253"/>
      <c r="P154" s="254"/>
      <c r="Q154" s="255"/>
      <c r="R154" s="256"/>
      <c r="S154" s="257">
        <f t="shared" si="8"/>
        <v>0</v>
      </c>
      <c r="T154" s="257">
        <f t="shared" si="10"/>
        <v>0</v>
      </c>
      <c r="U154" s="319" t="str">
        <f t="shared" si="9"/>
        <v>-</v>
      </c>
      <c r="V154" s="258" t="s">
        <v>417</v>
      </c>
      <c r="W154" s="329">
        <v>1.27</v>
      </c>
      <c r="X154" s="333">
        <f t="shared" si="11"/>
        <v>0</v>
      </c>
    </row>
    <row r="155" spans="1:24" s="209" customFormat="1" ht="38.25" customHeight="1">
      <c r="A155" s="226" t="s">
        <v>373</v>
      </c>
      <c r="B155" s="227" t="s">
        <v>418</v>
      </c>
      <c r="C155" s="227" t="s">
        <v>419</v>
      </c>
      <c r="D155" s="219">
        <v>3</v>
      </c>
      <c r="E155" s="243">
        <v>108</v>
      </c>
      <c r="F155" s="244"/>
      <c r="G155" s="245"/>
      <c r="H155" s="246"/>
      <c r="I155" s="247"/>
      <c r="J155" s="248"/>
      <c r="K155" s="249"/>
      <c r="L155" s="250"/>
      <c r="M155" s="251"/>
      <c r="N155" s="252"/>
      <c r="O155" s="253"/>
      <c r="P155" s="254"/>
      <c r="Q155" s="255"/>
      <c r="R155" s="256"/>
      <c r="S155" s="257">
        <f t="shared" si="8"/>
        <v>0</v>
      </c>
      <c r="T155" s="257">
        <f t="shared" si="10"/>
        <v>0</v>
      </c>
      <c r="U155" s="319" t="str">
        <f t="shared" si="9"/>
        <v>-</v>
      </c>
      <c r="V155" s="258" t="s">
        <v>420</v>
      </c>
      <c r="W155" s="329">
        <v>1.92</v>
      </c>
      <c r="X155" s="333">
        <f t="shared" si="11"/>
        <v>0</v>
      </c>
    </row>
    <row r="156" spans="1:24" s="209" customFormat="1" ht="38.25" customHeight="1">
      <c r="A156" s="226" t="s">
        <v>373</v>
      </c>
      <c r="B156" s="227" t="s">
        <v>421</v>
      </c>
      <c r="C156" s="227" t="s">
        <v>422</v>
      </c>
      <c r="D156" s="219">
        <v>2</v>
      </c>
      <c r="E156" s="243">
        <v>80</v>
      </c>
      <c r="F156" s="244"/>
      <c r="G156" s="245"/>
      <c r="H156" s="246"/>
      <c r="I156" s="247"/>
      <c r="J156" s="248"/>
      <c r="K156" s="249"/>
      <c r="L156" s="250"/>
      <c r="M156" s="251"/>
      <c r="N156" s="252"/>
      <c r="O156" s="253"/>
      <c r="P156" s="254"/>
      <c r="Q156" s="255"/>
      <c r="R156" s="256"/>
      <c r="S156" s="257">
        <f t="shared" si="8"/>
        <v>0</v>
      </c>
      <c r="T156" s="257">
        <f t="shared" si="10"/>
        <v>0</v>
      </c>
      <c r="U156" s="319" t="str">
        <f t="shared" si="9"/>
        <v>-</v>
      </c>
      <c r="V156" s="258" t="s">
        <v>423</v>
      </c>
      <c r="W156" s="329">
        <v>2.41</v>
      </c>
      <c r="X156" s="333">
        <f t="shared" si="11"/>
        <v>0</v>
      </c>
    </row>
    <row r="157" spans="1:24" s="209" customFormat="1" ht="38.25" customHeight="1">
      <c r="A157" s="226" t="s">
        <v>373</v>
      </c>
      <c r="B157" s="227" t="s">
        <v>424</v>
      </c>
      <c r="C157" s="227" t="s">
        <v>425</v>
      </c>
      <c r="D157" s="219">
        <v>2</v>
      </c>
      <c r="E157" s="243">
        <v>76</v>
      </c>
      <c r="F157" s="244"/>
      <c r="G157" s="245"/>
      <c r="H157" s="246"/>
      <c r="I157" s="247"/>
      <c r="J157" s="248"/>
      <c r="K157" s="249"/>
      <c r="L157" s="250"/>
      <c r="M157" s="251"/>
      <c r="N157" s="252"/>
      <c r="O157" s="253"/>
      <c r="P157" s="254"/>
      <c r="Q157" s="255"/>
      <c r="R157" s="256"/>
      <c r="S157" s="257">
        <f t="shared" si="8"/>
        <v>0</v>
      </c>
      <c r="T157" s="257">
        <f t="shared" si="10"/>
        <v>0</v>
      </c>
      <c r="U157" s="319" t="str">
        <f t="shared" si="9"/>
        <v>-</v>
      </c>
      <c r="V157" s="258" t="s">
        <v>426</v>
      </c>
      <c r="W157" s="329">
        <v>1.8</v>
      </c>
      <c r="X157" s="333">
        <f t="shared" si="11"/>
        <v>0</v>
      </c>
    </row>
    <row r="158" spans="1:24" s="209" customFormat="1" ht="38.25" customHeight="1">
      <c r="A158" s="226" t="s">
        <v>373</v>
      </c>
      <c r="B158" s="227" t="s">
        <v>427</v>
      </c>
      <c r="C158" s="227" t="s">
        <v>428</v>
      </c>
      <c r="D158" s="219">
        <v>5</v>
      </c>
      <c r="E158" s="243">
        <v>109</v>
      </c>
      <c r="F158" s="244"/>
      <c r="G158" s="245"/>
      <c r="H158" s="246"/>
      <c r="I158" s="247"/>
      <c r="J158" s="248"/>
      <c r="K158" s="249"/>
      <c r="L158" s="250"/>
      <c r="M158" s="251"/>
      <c r="N158" s="252"/>
      <c r="O158" s="253"/>
      <c r="P158" s="254"/>
      <c r="Q158" s="255"/>
      <c r="R158" s="256"/>
      <c r="S158" s="257">
        <f t="shared" si="8"/>
        <v>0</v>
      </c>
      <c r="T158" s="257">
        <f t="shared" si="10"/>
        <v>0</v>
      </c>
      <c r="U158" s="319" t="str">
        <f t="shared" si="9"/>
        <v>-</v>
      </c>
      <c r="V158" s="258" t="s">
        <v>429</v>
      </c>
      <c r="W158" s="329">
        <v>1.92</v>
      </c>
      <c r="X158" s="333">
        <f t="shared" si="11"/>
        <v>0</v>
      </c>
    </row>
    <row r="159" spans="1:24" s="209" customFormat="1" ht="38.25" customHeight="1">
      <c r="A159" s="226" t="s">
        <v>373</v>
      </c>
      <c r="B159" s="227" t="s">
        <v>430</v>
      </c>
      <c r="C159" s="227" t="s">
        <v>431</v>
      </c>
      <c r="D159" s="219">
        <v>2</v>
      </c>
      <c r="E159" s="243">
        <v>85</v>
      </c>
      <c r="F159" s="244"/>
      <c r="G159" s="245"/>
      <c r="H159" s="246"/>
      <c r="I159" s="247"/>
      <c r="J159" s="248"/>
      <c r="K159" s="249"/>
      <c r="L159" s="250"/>
      <c r="M159" s="251"/>
      <c r="N159" s="252"/>
      <c r="O159" s="253"/>
      <c r="P159" s="254"/>
      <c r="Q159" s="255"/>
      <c r="R159" s="256"/>
      <c r="S159" s="257">
        <f t="shared" si="8"/>
        <v>0</v>
      </c>
      <c r="T159" s="257">
        <f t="shared" si="10"/>
        <v>0</v>
      </c>
      <c r="U159" s="319" t="str">
        <f t="shared" si="9"/>
        <v>-</v>
      </c>
      <c r="V159" s="258" t="s">
        <v>423</v>
      </c>
      <c r="W159" s="329">
        <v>1.01</v>
      </c>
      <c r="X159" s="333">
        <f t="shared" si="11"/>
        <v>0</v>
      </c>
    </row>
    <row r="160" spans="1:24" s="209" customFormat="1" ht="38.25" customHeight="1">
      <c r="A160" s="226" t="s">
        <v>373</v>
      </c>
      <c r="B160" s="227" t="s">
        <v>432</v>
      </c>
      <c r="C160" s="227" t="s">
        <v>433</v>
      </c>
      <c r="D160" s="219">
        <v>3</v>
      </c>
      <c r="E160" s="243">
        <v>129</v>
      </c>
      <c r="F160" s="244"/>
      <c r="G160" s="245"/>
      <c r="H160" s="246"/>
      <c r="I160" s="247"/>
      <c r="J160" s="248"/>
      <c r="K160" s="249"/>
      <c r="L160" s="250"/>
      <c r="M160" s="251"/>
      <c r="N160" s="252"/>
      <c r="O160" s="253"/>
      <c r="P160" s="254"/>
      <c r="Q160" s="255"/>
      <c r="R160" s="256"/>
      <c r="S160" s="257">
        <f t="shared" si="8"/>
        <v>0</v>
      </c>
      <c r="T160" s="257">
        <f t="shared" si="10"/>
        <v>0</v>
      </c>
      <c r="U160" s="319" t="str">
        <f t="shared" si="9"/>
        <v>-</v>
      </c>
      <c r="V160" s="258" t="s">
        <v>434</v>
      </c>
      <c r="W160" s="329">
        <v>1.69</v>
      </c>
      <c r="X160" s="333">
        <f t="shared" si="11"/>
        <v>0</v>
      </c>
    </row>
    <row r="161" spans="1:24" s="209" customFormat="1" ht="38.25" customHeight="1">
      <c r="A161" s="226" t="s">
        <v>373</v>
      </c>
      <c r="B161" s="227" t="s">
        <v>435</v>
      </c>
      <c r="C161" s="227" t="s">
        <v>436</v>
      </c>
      <c r="D161" s="219">
        <v>2</v>
      </c>
      <c r="E161" s="243">
        <v>93</v>
      </c>
      <c r="F161" s="244"/>
      <c r="G161" s="245"/>
      <c r="H161" s="246"/>
      <c r="I161" s="247"/>
      <c r="J161" s="248"/>
      <c r="K161" s="249"/>
      <c r="L161" s="250"/>
      <c r="M161" s="251"/>
      <c r="N161" s="252"/>
      <c r="O161" s="253"/>
      <c r="P161" s="254"/>
      <c r="Q161" s="255"/>
      <c r="R161" s="256"/>
      <c r="S161" s="257">
        <f t="shared" si="8"/>
        <v>0</v>
      </c>
      <c r="T161" s="257">
        <f t="shared" si="10"/>
        <v>0</v>
      </c>
      <c r="U161" s="319" t="str">
        <f t="shared" si="9"/>
        <v>-</v>
      </c>
      <c r="V161" s="258" t="s">
        <v>437</v>
      </c>
      <c r="W161" s="329">
        <v>1.68</v>
      </c>
      <c r="X161" s="333">
        <f t="shared" si="11"/>
        <v>0</v>
      </c>
    </row>
    <row r="162" spans="1:24" s="209" customFormat="1" ht="38.25" customHeight="1">
      <c r="A162" s="226" t="s">
        <v>373</v>
      </c>
      <c r="B162" s="276" t="s">
        <v>438</v>
      </c>
      <c r="C162" s="227" t="s">
        <v>439</v>
      </c>
      <c r="D162" s="219">
        <v>3</v>
      </c>
      <c r="E162" s="243">
        <v>118</v>
      </c>
      <c r="F162" s="244"/>
      <c r="G162" s="245"/>
      <c r="H162" s="246"/>
      <c r="I162" s="247"/>
      <c r="J162" s="248"/>
      <c r="K162" s="249"/>
      <c r="L162" s="250"/>
      <c r="M162" s="251"/>
      <c r="N162" s="252"/>
      <c r="O162" s="253"/>
      <c r="P162" s="254"/>
      <c r="Q162" s="255"/>
      <c r="R162" s="256"/>
      <c r="S162" s="257">
        <f t="shared" si="8"/>
        <v>0</v>
      </c>
      <c r="T162" s="257">
        <f t="shared" si="10"/>
        <v>0</v>
      </c>
      <c r="U162" s="319" t="str">
        <f t="shared" si="9"/>
        <v>-</v>
      </c>
      <c r="V162" s="258" t="s">
        <v>440</v>
      </c>
      <c r="W162" s="329">
        <v>2.17</v>
      </c>
      <c r="X162" s="333">
        <f t="shared" si="11"/>
        <v>0</v>
      </c>
    </row>
    <row r="163" spans="1:24" s="209" customFormat="1" ht="37.25" customHeight="1">
      <c r="A163" s="226" t="s">
        <v>373</v>
      </c>
      <c r="B163" s="227" t="s">
        <v>441</v>
      </c>
      <c r="C163" s="227" t="s">
        <v>442</v>
      </c>
      <c r="D163" s="219">
        <v>1</v>
      </c>
      <c r="E163" s="243">
        <v>94</v>
      </c>
      <c r="F163" s="244"/>
      <c r="G163" s="245"/>
      <c r="H163" s="246"/>
      <c r="I163" s="247"/>
      <c r="J163" s="248"/>
      <c r="K163" s="249"/>
      <c r="L163" s="250"/>
      <c r="M163" s="251"/>
      <c r="N163" s="252"/>
      <c r="O163" s="253"/>
      <c r="P163" s="254"/>
      <c r="Q163" s="255"/>
      <c r="R163" s="256"/>
      <c r="S163" s="257">
        <f t="shared" si="8"/>
        <v>0</v>
      </c>
      <c r="T163" s="257">
        <f t="shared" si="10"/>
        <v>0</v>
      </c>
      <c r="U163" s="319" t="str">
        <f t="shared" si="9"/>
        <v>-</v>
      </c>
      <c r="V163" s="258" t="s">
        <v>122</v>
      </c>
      <c r="W163" s="329">
        <v>1.45</v>
      </c>
      <c r="X163" s="333">
        <f t="shared" si="11"/>
        <v>0</v>
      </c>
    </row>
    <row r="164" spans="1:24" s="209" customFormat="1" ht="38.25" customHeight="1">
      <c r="A164" s="226" t="s">
        <v>373</v>
      </c>
      <c r="B164" s="227" t="s">
        <v>443</v>
      </c>
      <c r="C164" s="227" t="s">
        <v>444</v>
      </c>
      <c r="D164" s="219">
        <v>1</v>
      </c>
      <c r="E164" s="243">
        <v>128</v>
      </c>
      <c r="F164" s="244"/>
      <c r="G164" s="245"/>
      <c r="H164" s="246"/>
      <c r="I164" s="247"/>
      <c r="J164" s="248"/>
      <c r="K164" s="249"/>
      <c r="L164" s="250"/>
      <c r="M164" s="251"/>
      <c r="N164" s="252"/>
      <c r="O164" s="253"/>
      <c r="P164" s="254"/>
      <c r="Q164" s="255"/>
      <c r="R164" s="256"/>
      <c r="S164" s="257">
        <f t="shared" si="8"/>
        <v>0</v>
      </c>
      <c r="T164" s="257">
        <f t="shared" si="10"/>
        <v>0</v>
      </c>
      <c r="U164" s="319" t="str">
        <f t="shared" si="9"/>
        <v>-</v>
      </c>
      <c r="V164" s="258" t="s">
        <v>445</v>
      </c>
      <c r="W164" s="329">
        <v>2.1800000000000002</v>
      </c>
      <c r="X164" s="333">
        <f t="shared" si="11"/>
        <v>0</v>
      </c>
    </row>
    <row r="165" spans="1:24" s="209" customFormat="1" ht="38.25" customHeight="1">
      <c r="A165" s="226" t="s">
        <v>373</v>
      </c>
      <c r="B165" s="227" t="s">
        <v>446</v>
      </c>
      <c r="C165" s="227" t="s">
        <v>447</v>
      </c>
      <c r="D165" s="219">
        <v>1</v>
      </c>
      <c r="E165" s="243">
        <v>58</v>
      </c>
      <c r="F165" s="244"/>
      <c r="G165" s="245"/>
      <c r="H165" s="246"/>
      <c r="I165" s="247"/>
      <c r="J165" s="248"/>
      <c r="K165" s="249"/>
      <c r="L165" s="250"/>
      <c r="M165" s="251"/>
      <c r="N165" s="252"/>
      <c r="O165" s="253"/>
      <c r="P165" s="254"/>
      <c r="Q165" s="255"/>
      <c r="R165" s="256"/>
      <c r="S165" s="257">
        <f t="shared" si="8"/>
        <v>0</v>
      </c>
      <c r="T165" s="257">
        <f t="shared" si="10"/>
        <v>0</v>
      </c>
      <c r="U165" s="319" t="str">
        <f t="shared" si="9"/>
        <v>-</v>
      </c>
      <c r="V165" s="258" t="s">
        <v>278</v>
      </c>
      <c r="W165" s="329">
        <v>0.82</v>
      </c>
      <c r="X165" s="333">
        <f t="shared" si="11"/>
        <v>0</v>
      </c>
    </row>
    <row r="166" spans="1:24" s="209" customFormat="1" ht="38.25" customHeight="1">
      <c r="A166" s="226" t="s">
        <v>373</v>
      </c>
      <c r="B166" s="227" t="s">
        <v>448</v>
      </c>
      <c r="C166" s="227" t="s">
        <v>449</v>
      </c>
      <c r="D166" s="219">
        <v>1</v>
      </c>
      <c r="E166" s="243">
        <v>52</v>
      </c>
      <c r="F166" s="244"/>
      <c r="G166" s="245"/>
      <c r="H166" s="246"/>
      <c r="I166" s="247"/>
      <c r="J166" s="248"/>
      <c r="K166" s="249"/>
      <c r="L166" s="250"/>
      <c r="M166" s="251"/>
      <c r="N166" s="252"/>
      <c r="O166" s="253"/>
      <c r="P166" s="254"/>
      <c r="Q166" s="255"/>
      <c r="R166" s="256"/>
      <c r="S166" s="257">
        <f t="shared" si="8"/>
        <v>0</v>
      </c>
      <c r="T166" s="257">
        <f t="shared" si="10"/>
        <v>0</v>
      </c>
      <c r="U166" s="319" t="str">
        <f t="shared" si="9"/>
        <v>-</v>
      </c>
      <c r="V166" s="258" t="s">
        <v>450</v>
      </c>
      <c r="W166" s="329">
        <v>0.7</v>
      </c>
      <c r="X166" s="333">
        <f t="shared" si="11"/>
        <v>0</v>
      </c>
    </row>
    <row r="167" spans="1:24" s="209" customFormat="1" ht="38.25" customHeight="1">
      <c r="A167" s="226" t="s">
        <v>373</v>
      </c>
      <c r="B167" s="227" t="s">
        <v>451</v>
      </c>
      <c r="C167" s="227" t="s">
        <v>452</v>
      </c>
      <c r="D167" s="219">
        <v>1</v>
      </c>
      <c r="E167" s="243">
        <v>53</v>
      </c>
      <c r="F167" s="244"/>
      <c r="G167" s="245"/>
      <c r="H167" s="246"/>
      <c r="I167" s="247"/>
      <c r="J167" s="248"/>
      <c r="K167" s="249"/>
      <c r="L167" s="250"/>
      <c r="M167" s="251"/>
      <c r="N167" s="252"/>
      <c r="O167" s="253"/>
      <c r="P167" s="254"/>
      <c r="Q167" s="255"/>
      <c r="R167" s="256"/>
      <c r="S167" s="257">
        <f t="shared" si="8"/>
        <v>0</v>
      </c>
      <c r="T167" s="257">
        <f t="shared" si="10"/>
        <v>0</v>
      </c>
      <c r="U167" s="319" t="str">
        <f t="shared" si="9"/>
        <v>-</v>
      </c>
      <c r="V167" s="258" t="s">
        <v>453</v>
      </c>
      <c r="W167" s="329">
        <v>0.7</v>
      </c>
      <c r="X167" s="333">
        <f t="shared" si="11"/>
        <v>0</v>
      </c>
    </row>
    <row r="168" spans="1:24" s="209" customFormat="1" ht="38.25" customHeight="1">
      <c r="A168" s="226" t="s">
        <v>373</v>
      </c>
      <c r="B168" s="227" t="s">
        <v>454</v>
      </c>
      <c r="C168" s="227" t="s">
        <v>455</v>
      </c>
      <c r="D168" s="219">
        <v>1</v>
      </c>
      <c r="E168" s="243">
        <v>52</v>
      </c>
      <c r="F168" s="244"/>
      <c r="G168" s="245"/>
      <c r="H168" s="246"/>
      <c r="I168" s="247"/>
      <c r="J168" s="248"/>
      <c r="K168" s="249"/>
      <c r="L168" s="250"/>
      <c r="M168" s="251"/>
      <c r="N168" s="252"/>
      <c r="O168" s="253"/>
      <c r="P168" s="254"/>
      <c r="Q168" s="255"/>
      <c r="R168" s="256"/>
      <c r="S168" s="257">
        <f t="shared" si="8"/>
        <v>0</v>
      </c>
      <c r="T168" s="257">
        <f t="shared" si="10"/>
        <v>0</v>
      </c>
      <c r="U168" s="319" t="str">
        <f t="shared" si="9"/>
        <v>-</v>
      </c>
      <c r="V168" s="258" t="s">
        <v>453</v>
      </c>
      <c r="W168" s="329">
        <v>0.7</v>
      </c>
      <c r="X168" s="333">
        <f t="shared" si="11"/>
        <v>0</v>
      </c>
    </row>
    <row r="169" spans="1:24" s="209" customFormat="1" ht="38.25" customHeight="1">
      <c r="A169" s="226" t="s">
        <v>373</v>
      </c>
      <c r="B169" s="227" t="s">
        <v>456</v>
      </c>
      <c r="C169" s="227" t="s">
        <v>457</v>
      </c>
      <c r="D169" s="219">
        <v>1</v>
      </c>
      <c r="E169" s="243">
        <v>44</v>
      </c>
      <c r="F169" s="244"/>
      <c r="G169" s="245"/>
      <c r="H169" s="246"/>
      <c r="I169" s="247"/>
      <c r="J169" s="248"/>
      <c r="K169" s="249"/>
      <c r="L169" s="250"/>
      <c r="M169" s="251"/>
      <c r="N169" s="252"/>
      <c r="O169" s="253"/>
      <c r="P169" s="254"/>
      <c r="Q169" s="255"/>
      <c r="R169" s="256"/>
      <c r="S169" s="257">
        <f t="shared" si="8"/>
        <v>0</v>
      </c>
      <c r="T169" s="257">
        <f t="shared" si="10"/>
        <v>0</v>
      </c>
      <c r="U169" s="319" t="str">
        <f t="shared" si="9"/>
        <v>-</v>
      </c>
      <c r="V169" s="258" t="s">
        <v>458</v>
      </c>
      <c r="W169" s="329">
        <v>0.57999999999999996</v>
      </c>
      <c r="X169" s="333">
        <f t="shared" si="11"/>
        <v>0</v>
      </c>
    </row>
    <row r="170" spans="1:24" s="209" customFormat="1" ht="38.25" customHeight="1">
      <c r="A170" s="226" t="s">
        <v>373</v>
      </c>
      <c r="B170" s="227" t="s">
        <v>459</v>
      </c>
      <c r="C170" s="227" t="s">
        <v>460</v>
      </c>
      <c r="D170" s="219">
        <v>2</v>
      </c>
      <c r="E170" s="243">
        <v>99</v>
      </c>
      <c r="F170" s="244"/>
      <c r="G170" s="245"/>
      <c r="H170" s="246"/>
      <c r="I170" s="247"/>
      <c r="J170" s="248"/>
      <c r="K170" s="249"/>
      <c r="L170" s="250"/>
      <c r="M170" s="251"/>
      <c r="N170" s="252"/>
      <c r="O170" s="253"/>
      <c r="P170" s="254"/>
      <c r="Q170" s="255"/>
      <c r="R170" s="256"/>
      <c r="S170" s="257">
        <f t="shared" si="8"/>
        <v>0</v>
      </c>
      <c r="T170" s="257">
        <f t="shared" si="10"/>
        <v>0</v>
      </c>
      <c r="U170" s="319" t="str">
        <f t="shared" si="9"/>
        <v>-</v>
      </c>
      <c r="V170" s="258" t="s">
        <v>461</v>
      </c>
      <c r="W170" s="329">
        <v>1.24</v>
      </c>
      <c r="X170" s="333">
        <f t="shared" si="11"/>
        <v>0</v>
      </c>
    </row>
    <row r="171" spans="1:24" s="209" customFormat="1" ht="38.25" customHeight="1">
      <c r="A171" s="226" t="s">
        <v>373</v>
      </c>
      <c r="B171" s="227" t="s">
        <v>462</v>
      </c>
      <c r="C171" s="227" t="s">
        <v>463</v>
      </c>
      <c r="D171" s="219">
        <v>1</v>
      </c>
      <c r="E171" s="243">
        <v>78</v>
      </c>
      <c r="F171" s="244"/>
      <c r="G171" s="245"/>
      <c r="H171" s="246"/>
      <c r="I171" s="247"/>
      <c r="J171" s="248"/>
      <c r="K171" s="249"/>
      <c r="L171" s="250"/>
      <c r="M171" s="251"/>
      <c r="N171" s="252"/>
      <c r="O171" s="253"/>
      <c r="P171" s="254"/>
      <c r="Q171" s="255"/>
      <c r="R171" s="256"/>
      <c r="S171" s="257">
        <f t="shared" si="8"/>
        <v>0</v>
      </c>
      <c r="T171" s="257">
        <f t="shared" si="10"/>
        <v>0</v>
      </c>
      <c r="U171" s="319" t="str">
        <f t="shared" si="9"/>
        <v>-</v>
      </c>
      <c r="V171" s="258" t="s">
        <v>464</v>
      </c>
      <c r="W171" s="329">
        <v>1</v>
      </c>
      <c r="X171" s="333">
        <f t="shared" si="11"/>
        <v>0</v>
      </c>
    </row>
    <row r="172" spans="1:24" s="209" customFormat="1" ht="38.25" customHeight="1">
      <c r="A172" s="226" t="s">
        <v>373</v>
      </c>
      <c r="B172" s="276" t="s">
        <v>465</v>
      </c>
      <c r="C172" s="276" t="s">
        <v>466</v>
      </c>
      <c r="D172" s="219">
        <v>1</v>
      </c>
      <c r="E172" s="243">
        <v>71</v>
      </c>
      <c r="F172" s="244"/>
      <c r="G172" s="245"/>
      <c r="H172" s="246"/>
      <c r="I172" s="247"/>
      <c r="J172" s="248"/>
      <c r="K172" s="249"/>
      <c r="L172" s="250"/>
      <c r="M172" s="251"/>
      <c r="N172" s="252"/>
      <c r="O172" s="253"/>
      <c r="P172" s="254"/>
      <c r="Q172" s="255"/>
      <c r="R172" s="256"/>
      <c r="S172" s="257">
        <f t="shared" si="8"/>
        <v>0</v>
      </c>
      <c r="T172" s="257">
        <f t="shared" si="10"/>
        <v>0</v>
      </c>
      <c r="U172" s="319" t="str">
        <f t="shared" si="9"/>
        <v>-</v>
      </c>
      <c r="V172" s="277" t="s">
        <v>311</v>
      </c>
      <c r="W172" s="329">
        <v>0.87</v>
      </c>
      <c r="X172" s="333">
        <f t="shared" si="11"/>
        <v>0</v>
      </c>
    </row>
    <row r="173" spans="1:24" s="209" customFormat="1" ht="38.25" customHeight="1">
      <c r="A173" s="226" t="s">
        <v>373</v>
      </c>
      <c r="B173" s="276" t="s">
        <v>467</v>
      </c>
      <c r="C173" s="276" t="s">
        <v>468</v>
      </c>
      <c r="D173" s="219">
        <v>1</v>
      </c>
      <c r="E173" s="243">
        <v>73</v>
      </c>
      <c r="F173" s="244"/>
      <c r="G173" s="245"/>
      <c r="H173" s="246"/>
      <c r="I173" s="247"/>
      <c r="J173" s="248"/>
      <c r="K173" s="249"/>
      <c r="L173" s="250"/>
      <c r="M173" s="251"/>
      <c r="N173" s="252"/>
      <c r="O173" s="253"/>
      <c r="P173" s="254"/>
      <c r="Q173" s="255"/>
      <c r="R173" s="256"/>
      <c r="S173" s="257">
        <f t="shared" si="8"/>
        <v>0</v>
      </c>
      <c r="T173" s="257">
        <f t="shared" si="10"/>
        <v>0</v>
      </c>
      <c r="U173" s="319" t="str">
        <f t="shared" si="9"/>
        <v>-</v>
      </c>
      <c r="V173" s="278" t="s">
        <v>453</v>
      </c>
      <c r="W173" s="329">
        <v>1.01</v>
      </c>
      <c r="X173" s="333">
        <f t="shared" si="11"/>
        <v>0</v>
      </c>
    </row>
    <row r="174" spans="1:24" s="209" customFormat="1" ht="38.25" customHeight="1">
      <c r="A174" s="226" t="s">
        <v>373</v>
      </c>
      <c r="B174" s="227" t="s">
        <v>469</v>
      </c>
      <c r="C174" s="276" t="s">
        <v>470</v>
      </c>
      <c r="D174" s="219">
        <v>3</v>
      </c>
      <c r="E174" s="243">
        <v>188</v>
      </c>
      <c r="F174" s="244"/>
      <c r="G174" s="245"/>
      <c r="H174" s="246"/>
      <c r="I174" s="247"/>
      <c r="J174" s="248"/>
      <c r="K174" s="249"/>
      <c r="L174" s="250"/>
      <c r="M174" s="251"/>
      <c r="N174" s="252"/>
      <c r="O174" s="253"/>
      <c r="P174" s="254"/>
      <c r="Q174" s="255"/>
      <c r="R174" s="256"/>
      <c r="S174" s="257">
        <f t="shared" si="8"/>
        <v>0</v>
      </c>
      <c r="T174" s="257">
        <f t="shared" si="10"/>
        <v>0</v>
      </c>
      <c r="U174" s="319" t="str">
        <f t="shared" si="9"/>
        <v>-</v>
      </c>
      <c r="V174" s="279" t="s">
        <v>580</v>
      </c>
      <c r="W174" s="329">
        <v>1.31</v>
      </c>
      <c r="X174" s="333">
        <f t="shared" si="11"/>
        <v>0</v>
      </c>
    </row>
    <row r="175" spans="1:24" s="209" customFormat="1" ht="37.25" customHeight="1">
      <c r="A175" s="226" t="s">
        <v>373</v>
      </c>
      <c r="B175" s="227" t="s">
        <v>471</v>
      </c>
      <c r="C175" s="227" t="s">
        <v>472</v>
      </c>
      <c r="D175" s="219">
        <v>1</v>
      </c>
      <c r="E175" s="243">
        <v>141</v>
      </c>
      <c r="F175" s="244"/>
      <c r="G175" s="245"/>
      <c r="H175" s="246"/>
      <c r="I175" s="247"/>
      <c r="J175" s="248"/>
      <c r="K175" s="249"/>
      <c r="L175" s="250"/>
      <c r="M175" s="251"/>
      <c r="N175" s="252"/>
      <c r="O175" s="253"/>
      <c r="P175" s="254"/>
      <c r="Q175" s="255"/>
      <c r="R175" s="256"/>
      <c r="S175" s="257">
        <f t="shared" si="8"/>
        <v>0</v>
      </c>
      <c r="T175" s="257">
        <f t="shared" si="10"/>
        <v>0</v>
      </c>
      <c r="U175" s="319" t="str">
        <f t="shared" si="9"/>
        <v>-</v>
      </c>
      <c r="V175" s="258" t="s">
        <v>133</v>
      </c>
      <c r="W175" s="329">
        <v>2.27</v>
      </c>
      <c r="X175" s="333">
        <f t="shared" si="11"/>
        <v>0</v>
      </c>
    </row>
    <row r="176" spans="1:24" s="209" customFormat="1" ht="37.25" customHeight="1">
      <c r="A176" s="226" t="s">
        <v>373</v>
      </c>
      <c r="B176" s="227" t="s">
        <v>473</v>
      </c>
      <c r="C176" s="227" t="s">
        <v>474</v>
      </c>
      <c r="D176" s="219">
        <v>1</v>
      </c>
      <c r="E176" s="243">
        <v>76</v>
      </c>
      <c r="F176" s="244"/>
      <c r="G176" s="245"/>
      <c r="H176" s="246"/>
      <c r="I176" s="247"/>
      <c r="J176" s="248"/>
      <c r="K176" s="249"/>
      <c r="L176" s="250"/>
      <c r="M176" s="251"/>
      <c r="N176" s="252"/>
      <c r="O176" s="253"/>
      <c r="P176" s="254"/>
      <c r="Q176" s="255"/>
      <c r="R176" s="256"/>
      <c r="S176" s="257">
        <f t="shared" si="8"/>
        <v>0</v>
      </c>
      <c r="T176" s="257">
        <f t="shared" si="10"/>
        <v>0</v>
      </c>
      <c r="U176" s="319" t="str">
        <f t="shared" si="9"/>
        <v>-</v>
      </c>
      <c r="V176" s="258" t="s">
        <v>130</v>
      </c>
      <c r="W176" s="329">
        <v>1.1299999999999999</v>
      </c>
      <c r="X176" s="333">
        <f t="shared" si="11"/>
        <v>0</v>
      </c>
    </row>
    <row r="177" spans="1:24" s="209" customFormat="1" ht="37.25" customHeight="1">
      <c r="A177" s="226" t="s">
        <v>373</v>
      </c>
      <c r="B177" s="227" t="s">
        <v>475</v>
      </c>
      <c r="C177" s="227" t="s">
        <v>476</v>
      </c>
      <c r="D177" s="219">
        <v>1</v>
      </c>
      <c r="E177" s="243">
        <v>80</v>
      </c>
      <c r="F177" s="244"/>
      <c r="G177" s="245"/>
      <c r="H177" s="246"/>
      <c r="I177" s="247"/>
      <c r="J177" s="248"/>
      <c r="K177" s="249"/>
      <c r="L177" s="250"/>
      <c r="M177" s="251"/>
      <c r="N177" s="252"/>
      <c r="O177" s="253"/>
      <c r="P177" s="254"/>
      <c r="Q177" s="255"/>
      <c r="R177" s="256"/>
      <c r="S177" s="257">
        <f t="shared" si="8"/>
        <v>0</v>
      </c>
      <c r="T177" s="257">
        <f t="shared" si="10"/>
        <v>0</v>
      </c>
      <c r="U177" s="319" t="str">
        <f t="shared" si="9"/>
        <v>-</v>
      </c>
      <c r="V177" s="258" t="s">
        <v>477</v>
      </c>
      <c r="W177" s="329">
        <v>1.2</v>
      </c>
      <c r="X177" s="333">
        <f t="shared" si="11"/>
        <v>0</v>
      </c>
    </row>
    <row r="178" spans="1:24" s="209" customFormat="1" ht="37.25" customHeight="1">
      <c r="A178" s="226" t="s">
        <v>373</v>
      </c>
      <c r="B178" s="227" t="s">
        <v>478</v>
      </c>
      <c r="C178" s="227" t="s">
        <v>479</v>
      </c>
      <c r="D178" s="219">
        <v>2</v>
      </c>
      <c r="E178" s="243">
        <v>106</v>
      </c>
      <c r="F178" s="244"/>
      <c r="G178" s="245"/>
      <c r="H178" s="246"/>
      <c r="I178" s="247"/>
      <c r="J178" s="248"/>
      <c r="K178" s="249"/>
      <c r="L178" s="250"/>
      <c r="M178" s="251"/>
      <c r="N178" s="252"/>
      <c r="O178" s="253"/>
      <c r="P178" s="254"/>
      <c r="Q178" s="255"/>
      <c r="R178" s="256"/>
      <c r="S178" s="257">
        <f t="shared" si="8"/>
        <v>0</v>
      </c>
      <c r="T178" s="257">
        <f t="shared" si="10"/>
        <v>0</v>
      </c>
      <c r="U178" s="319" t="str">
        <f t="shared" si="9"/>
        <v>-</v>
      </c>
      <c r="V178" s="258" t="s">
        <v>480</v>
      </c>
      <c r="W178" s="329">
        <v>1.5</v>
      </c>
      <c r="X178" s="333">
        <f t="shared" si="11"/>
        <v>0</v>
      </c>
    </row>
    <row r="179" spans="1:24" s="209" customFormat="1" ht="37.25" customHeight="1">
      <c r="A179" s="226" t="s">
        <v>373</v>
      </c>
      <c r="B179" s="227" t="s">
        <v>481</v>
      </c>
      <c r="C179" s="227" t="s">
        <v>482</v>
      </c>
      <c r="D179" s="219">
        <v>1</v>
      </c>
      <c r="E179" s="243">
        <v>80</v>
      </c>
      <c r="F179" s="244"/>
      <c r="G179" s="245"/>
      <c r="H179" s="246"/>
      <c r="I179" s="247"/>
      <c r="J179" s="248"/>
      <c r="K179" s="249"/>
      <c r="L179" s="250"/>
      <c r="M179" s="251"/>
      <c r="N179" s="252"/>
      <c r="O179" s="253"/>
      <c r="P179" s="254"/>
      <c r="Q179" s="255"/>
      <c r="R179" s="256"/>
      <c r="S179" s="257">
        <f t="shared" si="8"/>
        <v>0</v>
      </c>
      <c r="T179" s="257">
        <f t="shared" si="10"/>
        <v>0</v>
      </c>
      <c r="U179" s="319" t="str">
        <f t="shared" si="9"/>
        <v>-</v>
      </c>
      <c r="V179" s="258" t="s">
        <v>480</v>
      </c>
      <c r="W179" s="329">
        <v>1.1599999999999999</v>
      </c>
      <c r="X179" s="333">
        <f t="shared" si="11"/>
        <v>0</v>
      </c>
    </row>
    <row r="180" spans="1:24" s="209" customFormat="1" ht="37.25" customHeight="1">
      <c r="A180" s="226" t="s">
        <v>373</v>
      </c>
      <c r="B180" s="227" t="s">
        <v>483</v>
      </c>
      <c r="C180" s="227" t="s">
        <v>484</v>
      </c>
      <c r="D180" s="219">
        <v>1</v>
      </c>
      <c r="E180" s="243">
        <v>84</v>
      </c>
      <c r="F180" s="244"/>
      <c r="G180" s="245"/>
      <c r="H180" s="246"/>
      <c r="I180" s="247"/>
      <c r="J180" s="248"/>
      <c r="K180" s="249"/>
      <c r="L180" s="250"/>
      <c r="M180" s="251"/>
      <c r="N180" s="252"/>
      <c r="O180" s="253"/>
      <c r="P180" s="254"/>
      <c r="Q180" s="255"/>
      <c r="R180" s="256"/>
      <c r="S180" s="257">
        <f t="shared" si="8"/>
        <v>0</v>
      </c>
      <c r="T180" s="257">
        <f t="shared" si="10"/>
        <v>0</v>
      </c>
      <c r="U180" s="319" t="str">
        <f t="shared" si="9"/>
        <v>-</v>
      </c>
      <c r="V180" s="258" t="s">
        <v>130</v>
      </c>
      <c r="W180" s="329">
        <v>1.28</v>
      </c>
      <c r="X180" s="333">
        <f t="shared" si="11"/>
        <v>0</v>
      </c>
    </row>
    <row r="181" spans="1:24" s="209" customFormat="1" ht="37.25" customHeight="1">
      <c r="A181" s="226" t="s">
        <v>373</v>
      </c>
      <c r="B181" s="227" t="s">
        <v>485</v>
      </c>
      <c r="C181" s="227" t="s">
        <v>486</v>
      </c>
      <c r="D181" s="219">
        <v>1</v>
      </c>
      <c r="E181" s="243">
        <v>69</v>
      </c>
      <c r="F181" s="244"/>
      <c r="G181" s="245"/>
      <c r="H181" s="246"/>
      <c r="I181" s="247"/>
      <c r="J181" s="248"/>
      <c r="K181" s="249"/>
      <c r="L181" s="250"/>
      <c r="M181" s="251"/>
      <c r="N181" s="252"/>
      <c r="O181" s="253"/>
      <c r="P181" s="254"/>
      <c r="Q181" s="255"/>
      <c r="R181" s="256"/>
      <c r="S181" s="257">
        <f t="shared" si="8"/>
        <v>0</v>
      </c>
      <c r="T181" s="257">
        <f t="shared" si="10"/>
        <v>0</v>
      </c>
      <c r="U181" s="319" t="str">
        <f t="shared" si="9"/>
        <v>-</v>
      </c>
      <c r="V181" s="258" t="s">
        <v>480</v>
      </c>
      <c r="W181" s="329">
        <v>1.01</v>
      </c>
      <c r="X181" s="333">
        <f t="shared" si="11"/>
        <v>0</v>
      </c>
    </row>
    <row r="182" spans="1:24" s="209" customFormat="1" ht="37.25" customHeight="1">
      <c r="A182" s="226" t="s">
        <v>373</v>
      </c>
      <c r="B182" s="227" t="s">
        <v>487</v>
      </c>
      <c r="C182" s="227" t="s">
        <v>488</v>
      </c>
      <c r="D182" s="219">
        <v>1</v>
      </c>
      <c r="E182" s="243">
        <v>152</v>
      </c>
      <c r="F182" s="244"/>
      <c r="G182" s="245"/>
      <c r="H182" s="246"/>
      <c r="I182" s="247"/>
      <c r="J182" s="248"/>
      <c r="K182" s="249"/>
      <c r="L182" s="250"/>
      <c r="M182" s="251"/>
      <c r="N182" s="252"/>
      <c r="O182" s="253"/>
      <c r="P182" s="254"/>
      <c r="Q182" s="255"/>
      <c r="R182" s="256"/>
      <c r="S182" s="257">
        <f t="shared" si="8"/>
        <v>0</v>
      </c>
      <c r="T182" s="257">
        <f t="shared" si="10"/>
        <v>0</v>
      </c>
      <c r="U182" s="319" t="str">
        <f t="shared" si="9"/>
        <v>-</v>
      </c>
      <c r="V182" s="258" t="s">
        <v>489</v>
      </c>
      <c r="W182" s="329">
        <v>2.52</v>
      </c>
      <c r="X182" s="333">
        <f t="shared" si="11"/>
        <v>0</v>
      </c>
    </row>
    <row r="183" spans="1:24" s="209" customFormat="1" ht="38.25" customHeight="1">
      <c r="A183" s="226" t="s">
        <v>373</v>
      </c>
      <c r="B183" s="227" t="s">
        <v>490</v>
      </c>
      <c r="C183" s="227" t="s">
        <v>491</v>
      </c>
      <c r="D183" s="219">
        <v>1</v>
      </c>
      <c r="E183" s="243">
        <v>177</v>
      </c>
      <c r="F183" s="244"/>
      <c r="G183" s="245"/>
      <c r="H183" s="246"/>
      <c r="I183" s="247"/>
      <c r="J183" s="248"/>
      <c r="K183" s="249"/>
      <c r="L183" s="250"/>
      <c r="M183" s="251"/>
      <c r="N183" s="252"/>
      <c r="O183" s="253"/>
      <c r="P183" s="254"/>
      <c r="Q183" s="255"/>
      <c r="R183" s="256"/>
      <c r="S183" s="257">
        <f t="shared" si="8"/>
        <v>0</v>
      </c>
      <c r="T183" s="257">
        <f t="shared" si="10"/>
        <v>0</v>
      </c>
      <c r="U183" s="319" t="str">
        <f t="shared" si="9"/>
        <v>-</v>
      </c>
      <c r="V183" s="258" t="s">
        <v>492</v>
      </c>
      <c r="W183" s="329">
        <v>2.66</v>
      </c>
      <c r="X183" s="333">
        <f t="shared" si="11"/>
        <v>0</v>
      </c>
    </row>
    <row r="184" spans="1:24" s="209" customFormat="1" ht="38.25" customHeight="1">
      <c r="A184" s="226" t="s">
        <v>373</v>
      </c>
      <c r="B184" s="227" t="s">
        <v>493</v>
      </c>
      <c r="C184" s="227" t="s">
        <v>494</v>
      </c>
      <c r="D184" s="219">
        <v>1</v>
      </c>
      <c r="E184" s="243">
        <v>216</v>
      </c>
      <c r="F184" s="244"/>
      <c r="G184" s="245"/>
      <c r="H184" s="246"/>
      <c r="I184" s="247"/>
      <c r="J184" s="248"/>
      <c r="K184" s="249"/>
      <c r="L184" s="250"/>
      <c r="M184" s="251"/>
      <c r="N184" s="252"/>
      <c r="O184" s="253"/>
      <c r="P184" s="254"/>
      <c r="Q184" s="255"/>
      <c r="R184" s="256"/>
      <c r="S184" s="257">
        <f t="shared" si="8"/>
        <v>0</v>
      </c>
      <c r="T184" s="257">
        <f t="shared" si="10"/>
        <v>0</v>
      </c>
      <c r="U184" s="319" t="str">
        <f t="shared" si="9"/>
        <v>-</v>
      </c>
      <c r="V184" s="258" t="s">
        <v>495</v>
      </c>
      <c r="W184" s="329">
        <v>4</v>
      </c>
      <c r="X184" s="333">
        <f t="shared" si="11"/>
        <v>0</v>
      </c>
    </row>
    <row r="185" spans="1:24" s="209" customFormat="1" ht="38.25" customHeight="1">
      <c r="A185" s="226" t="s">
        <v>373</v>
      </c>
      <c r="B185" s="227" t="s">
        <v>496</v>
      </c>
      <c r="C185" s="227" t="s">
        <v>497</v>
      </c>
      <c r="D185" s="219">
        <v>1</v>
      </c>
      <c r="E185" s="243">
        <v>234</v>
      </c>
      <c r="F185" s="244"/>
      <c r="G185" s="245"/>
      <c r="H185" s="246"/>
      <c r="I185" s="247"/>
      <c r="J185" s="248"/>
      <c r="K185" s="249"/>
      <c r="L185" s="250"/>
      <c r="M185" s="251"/>
      <c r="N185" s="252"/>
      <c r="O185" s="253"/>
      <c r="P185" s="254"/>
      <c r="Q185" s="255"/>
      <c r="R185" s="256"/>
      <c r="S185" s="257">
        <f t="shared" si="8"/>
        <v>0</v>
      </c>
      <c r="T185" s="257">
        <f t="shared" si="10"/>
        <v>0</v>
      </c>
      <c r="U185" s="319" t="str">
        <f t="shared" si="9"/>
        <v>-</v>
      </c>
      <c r="V185" s="258" t="s">
        <v>480</v>
      </c>
      <c r="W185" s="329">
        <v>2.95</v>
      </c>
      <c r="X185" s="333">
        <f t="shared" si="11"/>
        <v>0</v>
      </c>
    </row>
    <row r="186" spans="1:24" s="209" customFormat="1" ht="38.25" customHeight="1">
      <c r="A186" s="226" t="s">
        <v>373</v>
      </c>
      <c r="B186" s="227" t="s">
        <v>498</v>
      </c>
      <c r="C186" s="227" t="s">
        <v>499</v>
      </c>
      <c r="D186" s="219">
        <v>1</v>
      </c>
      <c r="E186" s="243">
        <v>106</v>
      </c>
      <c r="F186" s="244"/>
      <c r="G186" s="245"/>
      <c r="H186" s="246"/>
      <c r="I186" s="247"/>
      <c r="J186" s="248"/>
      <c r="K186" s="249"/>
      <c r="L186" s="250"/>
      <c r="M186" s="251"/>
      <c r="N186" s="252"/>
      <c r="O186" s="253"/>
      <c r="P186" s="254"/>
      <c r="Q186" s="255"/>
      <c r="R186" s="256"/>
      <c r="S186" s="257">
        <f t="shared" si="8"/>
        <v>0</v>
      </c>
      <c r="T186" s="257">
        <f t="shared" si="10"/>
        <v>0</v>
      </c>
      <c r="U186" s="319" t="str">
        <f t="shared" si="9"/>
        <v>-</v>
      </c>
      <c r="V186" s="258" t="s">
        <v>480</v>
      </c>
      <c r="W186" s="329">
        <v>1.67</v>
      </c>
      <c r="X186" s="333">
        <f t="shared" si="11"/>
        <v>0</v>
      </c>
    </row>
    <row r="187" spans="1:24" s="209" customFormat="1" ht="38.25" customHeight="1">
      <c r="A187" s="226" t="s">
        <v>373</v>
      </c>
      <c r="B187" s="227" t="s">
        <v>500</v>
      </c>
      <c r="C187" s="227" t="s">
        <v>501</v>
      </c>
      <c r="D187" s="219">
        <v>1</v>
      </c>
      <c r="E187" s="243">
        <v>274</v>
      </c>
      <c r="F187" s="244"/>
      <c r="G187" s="245"/>
      <c r="H187" s="246"/>
      <c r="I187" s="247"/>
      <c r="J187" s="248"/>
      <c r="K187" s="249"/>
      <c r="L187" s="250"/>
      <c r="M187" s="251"/>
      <c r="N187" s="252"/>
      <c r="O187" s="253"/>
      <c r="P187" s="254"/>
      <c r="Q187" s="255"/>
      <c r="R187" s="256"/>
      <c r="S187" s="257">
        <f t="shared" si="8"/>
        <v>0</v>
      </c>
      <c r="T187" s="257">
        <f t="shared" si="10"/>
        <v>0</v>
      </c>
      <c r="U187" s="319" t="str">
        <f t="shared" si="9"/>
        <v>-</v>
      </c>
      <c r="V187" s="258" t="s">
        <v>464</v>
      </c>
      <c r="W187" s="329">
        <v>5</v>
      </c>
      <c r="X187" s="333">
        <f t="shared" si="11"/>
        <v>0</v>
      </c>
    </row>
    <row r="188" spans="1:24" s="209" customFormat="1" ht="38.25" customHeight="1">
      <c r="A188" s="226" t="s">
        <v>373</v>
      </c>
      <c r="B188" s="227" t="s">
        <v>502</v>
      </c>
      <c r="C188" s="227" t="s">
        <v>503</v>
      </c>
      <c r="D188" s="219">
        <v>2</v>
      </c>
      <c r="E188" s="243">
        <v>232</v>
      </c>
      <c r="F188" s="244"/>
      <c r="G188" s="245"/>
      <c r="H188" s="246"/>
      <c r="I188" s="247"/>
      <c r="J188" s="248"/>
      <c r="K188" s="249"/>
      <c r="L188" s="250"/>
      <c r="M188" s="251"/>
      <c r="N188" s="252"/>
      <c r="O188" s="253"/>
      <c r="P188" s="254"/>
      <c r="Q188" s="255"/>
      <c r="R188" s="256"/>
      <c r="S188" s="257">
        <f t="shared" si="8"/>
        <v>0</v>
      </c>
      <c r="T188" s="257">
        <f t="shared" si="10"/>
        <v>0</v>
      </c>
      <c r="U188" s="319" t="str">
        <f t="shared" si="9"/>
        <v>-</v>
      </c>
      <c r="V188" s="258" t="s">
        <v>504</v>
      </c>
      <c r="W188" s="329">
        <v>3.97</v>
      </c>
      <c r="X188" s="333">
        <f t="shared" si="11"/>
        <v>0</v>
      </c>
    </row>
    <row r="189" spans="1:24" s="209" customFormat="1" ht="38.25" customHeight="1">
      <c r="A189" s="226" t="s">
        <v>373</v>
      </c>
      <c r="B189" s="227" t="s">
        <v>505</v>
      </c>
      <c r="C189" s="227" t="s">
        <v>506</v>
      </c>
      <c r="D189" s="219">
        <v>1</v>
      </c>
      <c r="E189" s="243">
        <v>102</v>
      </c>
      <c r="F189" s="244"/>
      <c r="G189" s="245"/>
      <c r="H189" s="246"/>
      <c r="I189" s="247"/>
      <c r="J189" s="248"/>
      <c r="K189" s="249"/>
      <c r="L189" s="250"/>
      <c r="M189" s="251"/>
      <c r="N189" s="252"/>
      <c r="O189" s="253"/>
      <c r="P189" s="254"/>
      <c r="Q189" s="255"/>
      <c r="R189" s="256"/>
      <c r="S189" s="257">
        <f t="shared" si="8"/>
        <v>0</v>
      </c>
      <c r="T189" s="257">
        <f t="shared" si="10"/>
        <v>0</v>
      </c>
      <c r="U189" s="319" t="str">
        <f t="shared" si="9"/>
        <v>-</v>
      </c>
      <c r="V189" s="280">
        <v>200</v>
      </c>
      <c r="W189" s="329">
        <v>1.61</v>
      </c>
      <c r="X189" s="333">
        <f t="shared" si="11"/>
        <v>0</v>
      </c>
    </row>
    <row r="190" spans="1:24" s="209" customFormat="1" ht="38.25" customHeight="1">
      <c r="A190" s="226" t="s">
        <v>373</v>
      </c>
      <c r="B190" s="227" t="s">
        <v>507</v>
      </c>
      <c r="C190" s="227" t="s">
        <v>508</v>
      </c>
      <c r="D190" s="219">
        <v>1</v>
      </c>
      <c r="E190" s="243">
        <v>108</v>
      </c>
      <c r="F190" s="244"/>
      <c r="G190" s="245"/>
      <c r="H190" s="246"/>
      <c r="I190" s="247"/>
      <c r="J190" s="248"/>
      <c r="K190" s="249"/>
      <c r="L190" s="250"/>
      <c r="M190" s="251"/>
      <c r="N190" s="252"/>
      <c r="O190" s="253"/>
      <c r="P190" s="254"/>
      <c r="Q190" s="255"/>
      <c r="R190" s="256"/>
      <c r="S190" s="257">
        <f t="shared" si="8"/>
        <v>0</v>
      </c>
      <c r="T190" s="257">
        <f t="shared" si="10"/>
        <v>0</v>
      </c>
      <c r="U190" s="319" t="str">
        <f t="shared" si="9"/>
        <v>-</v>
      </c>
      <c r="V190" s="258" t="s">
        <v>509</v>
      </c>
      <c r="W190" s="329">
        <v>1.72</v>
      </c>
      <c r="X190" s="333">
        <f t="shared" si="11"/>
        <v>0</v>
      </c>
    </row>
    <row r="191" spans="1:24" s="209" customFormat="1" ht="38.25" customHeight="1">
      <c r="A191" s="226" t="s">
        <v>373</v>
      </c>
      <c r="B191" s="276" t="s">
        <v>510</v>
      </c>
      <c r="C191" s="276" t="s">
        <v>511</v>
      </c>
      <c r="D191" s="219">
        <v>1</v>
      </c>
      <c r="E191" s="243">
        <v>123</v>
      </c>
      <c r="F191" s="244"/>
      <c r="G191" s="245"/>
      <c r="H191" s="246"/>
      <c r="I191" s="247"/>
      <c r="J191" s="248"/>
      <c r="K191" s="249"/>
      <c r="L191" s="250"/>
      <c r="M191" s="251"/>
      <c r="N191" s="252"/>
      <c r="O191" s="253"/>
      <c r="P191" s="254"/>
      <c r="Q191" s="255"/>
      <c r="R191" s="256"/>
      <c r="S191" s="257">
        <f t="shared" si="8"/>
        <v>0</v>
      </c>
      <c r="T191" s="257">
        <f t="shared" si="10"/>
        <v>0</v>
      </c>
      <c r="U191" s="319" t="str">
        <f t="shared" si="9"/>
        <v>-</v>
      </c>
      <c r="V191" s="258" t="s">
        <v>509</v>
      </c>
      <c r="W191" s="329">
        <v>1.9</v>
      </c>
      <c r="X191" s="333">
        <f t="shared" si="11"/>
        <v>0</v>
      </c>
    </row>
    <row r="192" spans="1:24" s="209" customFormat="1" ht="38.25" customHeight="1">
      <c r="A192" s="226" t="s">
        <v>373</v>
      </c>
      <c r="B192" s="276" t="s">
        <v>512</v>
      </c>
      <c r="C192" s="276" t="s">
        <v>513</v>
      </c>
      <c r="D192" s="219">
        <v>1</v>
      </c>
      <c r="E192" s="243">
        <v>138</v>
      </c>
      <c r="F192" s="244"/>
      <c r="G192" s="245"/>
      <c r="H192" s="246"/>
      <c r="I192" s="247"/>
      <c r="J192" s="248"/>
      <c r="K192" s="249"/>
      <c r="L192" s="250"/>
      <c r="M192" s="251"/>
      <c r="N192" s="252"/>
      <c r="O192" s="253"/>
      <c r="P192" s="254"/>
      <c r="Q192" s="255"/>
      <c r="R192" s="256"/>
      <c r="S192" s="257">
        <f t="shared" si="8"/>
        <v>0</v>
      </c>
      <c r="T192" s="257">
        <f t="shared" si="10"/>
        <v>0</v>
      </c>
      <c r="U192" s="319" t="str">
        <f t="shared" si="9"/>
        <v>-</v>
      </c>
      <c r="V192" s="258" t="s">
        <v>464</v>
      </c>
      <c r="W192" s="329">
        <v>2.13</v>
      </c>
      <c r="X192" s="333">
        <f t="shared" si="11"/>
        <v>0</v>
      </c>
    </row>
    <row r="193" spans="1:24" s="209" customFormat="1" ht="38.25" customHeight="1">
      <c r="A193" s="226" t="s">
        <v>373</v>
      </c>
      <c r="B193" s="276" t="s">
        <v>514</v>
      </c>
      <c r="C193" s="276" t="s">
        <v>515</v>
      </c>
      <c r="D193" s="219">
        <v>1</v>
      </c>
      <c r="E193" s="243">
        <v>267</v>
      </c>
      <c r="F193" s="244"/>
      <c r="G193" s="245"/>
      <c r="H193" s="246"/>
      <c r="I193" s="247"/>
      <c r="J193" s="248"/>
      <c r="K193" s="249"/>
      <c r="L193" s="250"/>
      <c r="M193" s="251"/>
      <c r="N193" s="252"/>
      <c r="O193" s="253"/>
      <c r="P193" s="254"/>
      <c r="Q193" s="255"/>
      <c r="R193" s="256"/>
      <c r="S193" s="257">
        <f t="shared" si="8"/>
        <v>0</v>
      </c>
      <c r="T193" s="257">
        <f t="shared" si="10"/>
        <v>0</v>
      </c>
      <c r="U193" s="319" t="str">
        <f t="shared" si="9"/>
        <v>-</v>
      </c>
      <c r="V193" s="258" t="s">
        <v>130</v>
      </c>
      <c r="W193" s="329">
        <v>4.5999999999999996</v>
      </c>
      <c r="X193" s="333">
        <f t="shared" si="11"/>
        <v>0</v>
      </c>
    </row>
    <row r="194" spans="1:24" s="209" customFormat="1" ht="38.25" customHeight="1">
      <c r="A194" s="226" t="s">
        <v>373</v>
      </c>
      <c r="B194" s="276" t="s">
        <v>516</v>
      </c>
      <c r="C194" s="276" t="s">
        <v>517</v>
      </c>
      <c r="D194" s="219">
        <v>1</v>
      </c>
      <c r="E194" s="243">
        <v>127</v>
      </c>
      <c r="F194" s="244"/>
      <c r="G194" s="245"/>
      <c r="H194" s="246"/>
      <c r="I194" s="247"/>
      <c r="J194" s="248"/>
      <c r="K194" s="249"/>
      <c r="L194" s="250"/>
      <c r="M194" s="251"/>
      <c r="N194" s="252"/>
      <c r="O194" s="253"/>
      <c r="P194" s="254"/>
      <c r="Q194" s="255"/>
      <c r="R194" s="256"/>
      <c r="S194" s="257">
        <f t="shared" si="8"/>
        <v>0</v>
      </c>
      <c r="T194" s="257">
        <f t="shared" si="10"/>
        <v>0</v>
      </c>
      <c r="U194" s="319" t="str">
        <f t="shared" si="9"/>
        <v>-</v>
      </c>
      <c r="V194" s="258" t="s">
        <v>480</v>
      </c>
      <c r="W194" s="329">
        <v>2.0499999999999998</v>
      </c>
      <c r="X194" s="333">
        <f t="shared" si="11"/>
        <v>0</v>
      </c>
    </row>
    <row r="195" spans="1:24" s="209" customFormat="1" ht="38.25" customHeight="1">
      <c r="A195" s="226" t="s">
        <v>373</v>
      </c>
      <c r="B195" s="276" t="s">
        <v>518</v>
      </c>
      <c r="C195" s="276" t="s">
        <v>519</v>
      </c>
      <c r="D195" s="219">
        <v>1</v>
      </c>
      <c r="E195" s="243">
        <v>101</v>
      </c>
      <c r="F195" s="244"/>
      <c r="G195" s="245"/>
      <c r="H195" s="246"/>
      <c r="I195" s="247"/>
      <c r="J195" s="248"/>
      <c r="K195" s="249"/>
      <c r="L195" s="250"/>
      <c r="M195" s="251"/>
      <c r="N195" s="252"/>
      <c r="O195" s="253"/>
      <c r="P195" s="254"/>
      <c r="Q195" s="255"/>
      <c r="R195" s="256"/>
      <c r="S195" s="257">
        <f t="shared" si="8"/>
        <v>0</v>
      </c>
      <c r="T195" s="257">
        <f t="shared" si="10"/>
        <v>0</v>
      </c>
      <c r="U195" s="319" t="str">
        <f t="shared" si="9"/>
        <v>-</v>
      </c>
      <c r="V195" s="258" t="s">
        <v>480</v>
      </c>
      <c r="W195" s="329">
        <v>1.61</v>
      </c>
      <c r="X195" s="333">
        <f t="shared" si="11"/>
        <v>0</v>
      </c>
    </row>
    <row r="196" spans="1:24" s="209" customFormat="1" ht="37.25" customHeight="1">
      <c r="A196" s="226" t="s">
        <v>204</v>
      </c>
      <c r="B196" s="227" t="s">
        <v>520</v>
      </c>
      <c r="C196" s="227" t="s">
        <v>521</v>
      </c>
      <c r="D196" s="219">
        <v>15</v>
      </c>
      <c r="E196" s="243">
        <v>63</v>
      </c>
      <c r="F196" s="244"/>
      <c r="G196" s="245"/>
      <c r="H196" s="246"/>
      <c r="I196" s="247"/>
      <c r="J196" s="248"/>
      <c r="K196" s="249"/>
      <c r="L196" s="250"/>
      <c r="M196" s="251"/>
      <c r="N196" s="252"/>
      <c r="O196" s="253"/>
      <c r="P196" s="254"/>
      <c r="Q196" s="255"/>
      <c r="R196" s="256"/>
      <c r="S196" s="257">
        <f t="shared" si="8"/>
        <v>0</v>
      </c>
      <c r="T196" s="257">
        <f t="shared" si="10"/>
        <v>0</v>
      </c>
      <c r="U196" s="319" t="str">
        <f t="shared" si="9"/>
        <v>-</v>
      </c>
      <c r="V196" s="262" t="s">
        <v>376</v>
      </c>
      <c r="W196" s="329">
        <v>0.47</v>
      </c>
      <c r="X196" s="333">
        <f t="shared" si="11"/>
        <v>0</v>
      </c>
    </row>
    <row r="197" spans="1:24" s="209" customFormat="1" ht="37.25" customHeight="1">
      <c r="A197" s="226" t="s">
        <v>204</v>
      </c>
      <c r="B197" s="227" t="s">
        <v>522</v>
      </c>
      <c r="C197" s="227" t="s">
        <v>523</v>
      </c>
      <c r="D197" s="219">
        <v>10</v>
      </c>
      <c r="E197" s="243">
        <v>57</v>
      </c>
      <c r="F197" s="244"/>
      <c r="G197" s="245"/>
      <c r="H197" s="246"/>
      <c r="I197" s="247"/>
      <c r="J197" s="248"/>
      <c r="K197" s="249"/>
      <c r="L197" s="250"/>
      <c r="M197" s="251"/>
      <c r="N197" s="252"/>
      <c r="O197" s="253"/>
      <c r="P197" s="254"/>
      <c r="Q197" s="255"/>
      <c r="R197" s="256"/>
      <c r="S197" s="257">
        <f t="shared" si="8"/>
        <v>0</v>
      </c>
      <c r="T197" s="257">
        <f t="shared" si="10"/>
        <v>0</v>
      </c>
      <c r="U197" s="319" t="str">
        <f t="shared" si="9"/>
        <v>-</v>
      </c>
      <c r="V197" s="262" t="s">
        <v>376</v>
      </c>
      <c r="W197" s="329">
        <v>0.56000000000000005</v>
      </c>
      <c r="X197" s="333">
        <f t="shared" si="11"/>
        <v>0</v>
      </c>
    </row>
    <row r="198" spans="1:24" s="209" customFormat="1" ht="37.25" customHeight="1">
      <c r="A198" s="226" t="s">
        <v>204</v>
      </c>
      <c r="B198" s="227" t="s">
        <v>524</v>
      </c>
      <c r="C198" s="227" t="s">
        <v>525</v>
      </c>
      <c r="D198" s="219">
        <v>5</v>
      </c>
      <c r="E198" s="243">
        <v>26</v>
      </c>
      <c r="F198" s="244"/>
      <c r="G198" s="245"/>
      <c r="H198" s="246"/>
      <c r="I198" s="247"/>
      <c r="J198" s="248"/>
      <c r="K198" s="249"/>
      <c r="L198" s="250"/>
      <c r="M198" s="251"/>
      <c r="N198" s="252"/>
      <c r="O198" s="253"/>
      <c r="P198" s="254"/>
      <c r="Q198" s="255"/>
      <c r="R198" s="256"/>
      <c r="S198" s="257">
        <f t="shared" ref="S198:S261" si="12">F198+G198+H198+I198+J198+K198+L198+M198+N198+O198+P198+Q198+R198</f>
        <v>0</v>
      </c>
      <c r="T198" s="257">
        <f t="shared" si="10"/>
        <v>0</v>
      </c>
      <c r="U198" s="319" t="str">
        <f t="shared" ref="U198:U261" si="13">IF(S198&gt;0,S198*E198,"-")</f>
        <v>-</v>
      </c>
      <c r="V198" s="258" t="s">
        <v>526</v>
      </c>
      <c r="W198" s="329">
        <v>0.21</v>
      </c>
      <c r="X198" s="333">
        <f t="shared" si="11"/>
        <v>0</v>
      </c>
    </row>
    <row r="199" spans="1:24" s="209" customFormat="1" ht="37.25" customHeight="1">
      <c r="A199" s="226" t="s">
        <v>204</v>
      </c>
      <c r="B199" s="227" t="s">
        <v>527</v>
      </c>
      <c r="C199" s="227" t="s">
        <v>528</v>
      </c>
      <c r="D199" s="219">
        <v>5</v>
      </c>
      <c r="E199" s="243">
        <v>95</v>
      </c>
      <c r="F199" s="244"/>
      <c r="G199" s="245"/>
      <c r="H199" s="246"/>
      <c r="I199" s="247"/>
      <c r="J199" s="248"/>
      <c r="K199" s="249"/>
      <c r="L199" s="250"/>
      <c r="M199" s="251"/>
      <c r="N199" s="252"/>
      <c r="O199" s="253"/>
      <c r="P199" s="254"/>
      <c r="Q199" s="255"/>
      <c r="R199" s="256"/>
      <c r="S199" s="257">
        <f t="shared" si="12"/>
        <v>0</v>
      </c>
      <c r="T199" s="257">
        <f t="shared" ref="T199:T262" si="14">S199*D199</f>
        <v>0</v>
      </c>
      <c r="U199" s="319" t="str">
        <f t="shared" si="13"/>
        <v>-</v>
      </c>
      <c r="V199" s="258" t="s">
        <v>529</v>
      </c>
      <c r="W199" s="329">
        <v>1.69</v>
      </c>
      <c r="X199" s="333">
        <f t="shared" ref="X199:X262" si="15">W199*S199</f>
        <v>0</v>
      </c>
    </row>
    <row r="200" spans="1:24" s="209" customFormat="1" ht="37.25" customHeight="1">
      <c r="A200" s="226" t="s">
        <v>204</v>
      </c>
      <c r="B200" s="227" t="s">
        <v>530</v>
      </c>
      <c r="C200" s="227" t="s">
        <v>531</v>
      </c>
      <c r="D200" s="219">
        <v>3</v>
      </c>
      <c r="E200" s="243">
        <v>74</v>
      </c>
      <c r="F200" s="244"/>
      <c r="G200" s="245"/>
      <c r="H200" s="246"/>
      <c r="I200" s="247"/>
      <c r="J200" s="248"/>
      <c r="K200" s="249"/>
      <c r="L200" s="250"/>
      <c r="M200" s="251"/>
      <c r="N200" s="252"/>
      <c r="O200" s="253"/>
      <c r="P200" s="254"/>
      <c r="Q200" s="255"/>
      <c r="R200" s="256"/>
      <c r="S200" s="257">
        <f t="shared" si="12"/>
        <v>0</v>
      </c>
      <c r="T200" s="257">
        <f t="shared" si="14"/>
        <v>0</v>
      </c>
      <c r="U200" s="319" t="str">
        <f t="shared" si="13"/>
        <v>-</v>
      </c>
      <c r="V200" s="258" t="s">
        <v>532</v>
      </c>
      <c r="W200" s="329">
        <v>1.32</v>
      </c>
      <c r="X200" s="333">
        <f t="shared" si="15"/>
        <v>0</v>
      </c>
    </row>
    <row r="201" spans="1:24" s="209" customFormat="1" ht="37.25" customHeight="1">
      <c r="A201" s="226" t="s">
        <v>204</v>
      </c>
      <c r="B201" s="227" t="s">
        <v>533</v>
      </c>
      <c r="C201" s="227" t="s">
        <v>534</v>
      </c>
      <c r="D201" s="219">
        <v>3</v>
      </c>
      <c r="E201" s="243">
        <v>110</v>
      </c>
      <c r="F201" s="244"/>
      <c r="G201" s="245"/>
      <c r="H201" s="246"/>
      <c r="I201" s="247"/>
      <c r="J201" s="248"/>
      <c r="K201" s="249"/>
      <c r="L201" s="250"/>
      <c r="M201" s="251"/>
      <c r="N201" s="252"/>
      <c r="O201" s="253"/>
      <c r="P201" s="254"/>
      <c r="Q201" s="255"/>
      <c r="R201" s="256"/>
      <c r="S201" s="257">
        <f t="shared" si="12"/>
        <v>0</v>
      </c>
      <c r="T201" s="257">
        <f t="shared" si="14"/>
        <v>0</v>
      </c>
      <c r="U201" s="319" t="str">
        <f t="shared" si="13"/>
        <v>-</v>
      </c>
      <c r="V201" s="258" t="s">
        <v>535</v>
      </c>
      <c r="W201" s="329">
        <v>1.3</v>
      </c>
      <c r="X201" s="333">
        <f t="shared" si="15"/>
        <v>0</v>
      </c>
    </row>
    <row r="202" spans="1:24" s="209" customFormat="1" ht="53" customHeight="1">
      <c r="A202" s="226" t="s">
        <v>204</v>
      </c>
      <c r="B202" s="227" t="s">
        <v>536</v>
      </c>
      <c r="C202" s="227" t="s">
        <v>537</v>
      </c>
      <c r="D202" s="219">
        <v>3</v>
      </c>
      <c r="E202" s="243">
        <v>162</v>
      </c>
      <c r="F202" s="244"/>
      <c r="G202" s="245"/>
      <c r="H202" s="246"/>
      <c r="I202" s="247"/>
      <c r="J202" s="248"/>
      <c r="K202" s="249"/>
      <c r="L202" s="250"/>
      <c r="M202" s="251"/>
      <c r="N202" s="252"/>
      <c r="O202" s="253"/>
      <c r="P202" s="254"/>
      <c r="Q202" s="255"/>
      <c r="R202" s="256"/>
      <c r="S202" s="257">
        <f t="shared" si="12"/>
        <v>0</v>
      </c>
      <c r="T202" s="257">
        <f t="shared" si="14"/>
        <v>0</v>
      </c>
      <c r="U202" s="319" t="str">
        <f t="shared" si="13"/>
        <v>-</v>
      </c>
      <c r="V202" s="258" t="s">
        <v>538</v>
      </c>
      <c r="W202" s="329">
        <v>2.21</v>
      </c>
      <c r="X202" s="333">
        <f t="shared" si="15"/>
        <v>0</v>
      </c>
    </row>
    <row r="203" spans="1:24" s="209" customFormat="1" ht="37.25" customHeight="1">
      <c r="A203" s="226" t="s">
        <v>204</v>
      </c>
      <c r="B203" s="227" t="s">
        <v>539</v>
      </c>
      <c r="C203" s="227" t="s">
        <v>540</v>
      </c>
      <c r="D203" s="219">
        <v>2</v>
      </c>
      <c r="E203" s="243">
        <v>83</v>
      </c>
      <c r="F203" s="244"/>
      <c r="G203" s="245"/>
      <c r="H203" s="246"/>
      <c r="I203" s="247"/>
      <c r="J203" s="248"/>
      <c r="K203" s="249"/>
      <c r="L203" s="250"/>
      <c r="M203" s="251"/>
      <c r="N203" s="252"/>
      <c r="O203" s="253"/>
      <c r="P203" s="254"/>
      <c r="Q203" s="255"/>
      <c r="R203" s="256"/>
      <c r="S203" s="257">
        <f t="shared" si="12"/>
        <v>0</v>
      </c>
      <c r="T203" s="257">
        <f t="shared" si="14"/>
        <v>0</v>
      </c>
      <c r="U203" s="319" t="str">
        <f t="shared" si="13"/>
        <v>-</v>
      </c>
      <c r="V203" s="258" t="s">
        <v>1351</v>
      </c>
      <c r="W203" s="329">
        <v>1.02</v>
      </c>
      <c r="X203" s="333">
        <f t="shared" si="15"/>
        <v>0</v>
      </c>
    </row>
    <row r="204" spans="1:24" s="209" customFormat="1" ht="37.25" customHeight="1">
      <c r="A204" s="226" t="s">
        <v>204</v>
      </c>
      <c r="B204" s="227" t="s">
        <v>541</v>
      </c>
      <c r="C204" s="227" t="s">
        <v>542</v>
      </c>
      <c r="D204" s="219">
        <v>2</v>
      </c>
      <c r="E204" s="243">
        <v>124</v>
      </c>
      <c r="F204" s="244"/>
      <c r="G204" s="245"/>
      <c r="H204" s="246"/>
      <c r="I204" s="247"/>
      <c r="J204" s="248"/>
      <c r="K204" s="249"/>
      <c r="L204" s="250"/>
      <c r="M204" s="251"/>
      <c r="N204" s="252"/>
      <c r="O204" s="253"/>
      <c r="P204" s="254"/>
      <c r="Q204" s="255"/>
      <c r="R204" s="256"/>
      <c r="S204" s="257">
        <f t="shared" si="12"/>
        <v>0</v>
      </c>
      <c r="T204" s="257">
        <f t="shared" si="14"/>
        <v>0</v>
      </c>
      <c r="U204" s="319" t="str">
        <f t="shared" si="13"/>
        <v>-</v>
      </c>
      <c r="V204" s="258" t="s">
        <v>685</v>
      </c>
      <c r="W204" s="329">
        <v>1.85</v>
      </c>
      <c r="X204" s="333">
        <f t="shared" si="15"/>
        <v>0</v>
      </c>
    </row>
    <row r="205" spans="1:24" s="209" customFormat="1" ht="37.25" customHeight="1">
      <c r="A205" s="226" t="s">
        <v>204</v>
      </c>
      <c r="B205" s="227" t="s">
        <v>543</v>
      </c>
      <c r="C205" s="227" t="s">
        <v>544</v>
      </c>
      <c r="D205" s="219">
        <v>2</v>
      </c>
      <c r="E205" s="243">
        <v>104</v>
      </c>
      <c r="F205" s="244"/>
      <c r="G205" s="245"/>
      <c r="H205" s="246"/>
      <c r="I205" s="247"/>
      <c r="J205" s="248"/>
      <c r="K205" s="249"/>
      <c r="L205" s="250"/>
      <c r="M205" s="251"/>
      <c r="N205" s="252"/>
      <c r="O205" s="253"/>
      <c r="P205" s="254"/>
      <c r="Q205" s="255"/>
      <c r="R205" s="256"/>
      <c r="S205" s="257">
        <f t="shared" si="12"/>
        <v>0</v>
      </c>
      <c r="T205" s="257">
        <f t="shared" si="14"/>
        <v>0</v>
      </c>
      <c r="U205" s="319" t="str">
        <f t="shared" si="13"/>
        <v>-</v>
      </c>
      <c r="V205" s="258" t="s">
        <v>545</v>
      </c>
      <c r="W205" s="329">
        <v>1.44</v>
      </c>
      <c r="X205" s="333">
        <f t="shared" si="15"/>
        <v>0</v>
      </c>
    </row>
    <row r="206" spans="1:24" s="209" customFormat="1" ht="37.25" customHeight="1">
      <c r="A206" s="226" t="s">
        <v>204</v>
      </c>
      <c r="B206" s="227" t="s">
        <v>546</v>
      </c>
      <c r="C206" s="227" t="s">
        <v>547</v>
      </c>
      <c r="D206" s="219">
        <v>2</v>
      </c>
      <c r="E206" s="243">
        <v>120</v>
      </c>
      <c r="F206" s="244"/>
      <c r="G206" s="245"/>
      <c r="H206" s="246"/>
      <c r="I206" s="247"/>
      <c r="J206" s="248"/>
      <c r="K206" s="249"/>
      <c r="L206" s="250"/>
      <c r="M206" s="251"/>
      <c r="N206" s="252"/>
      <c r="O206" s="253"/>
      <c r="P206" s="254"/>
      <c r="Q206" s="255"/>
      <c r="R206" s="256"/>
      <c r="S206" s="257">
        <f t="shared" si="12"/>
        <v>0</v>
      </c>
      <c r="T206" s="257">
        <f t="shared" si="14"/>
        <v>0</v>
      </c>
      <c r="U206" s="319" t="str">
        <f t="shared" si="13"/>
        <v>-</v>
      </c>
      <c r="V206" s="262" t="s">
        <v>376</v>
      </c>
      <c r="W206" s="329">
        <v>1.69</v>
      </c>
      <c r="X206" s="333">
        <f t="shared" si="15"/>
        <v>0</v>
      </c>
    </row>
    <row r="207" spans="1:24" s="209" customFormat="1" ht="37.25" customHeight="1">
      <c r="A207" s="226" t="s">
        <v>204</v>
      </c>
      <c r="B207" s="227" t="s">
        <v>548</v>
      </c>
      <c r="C207" s="227" t="s">
        <v>549</v>
      </c>
      <c r="D207" s="219">
        <v>1</v>
      </c>
      <c r="E207" s="243">
        <v>94</v>
      </c>
      <c r="F207" s="244"/>
      <c r="G207" s="245"/>
      <c r="H207" s="246"/>
      <c r="I207" s="247"/>
      <c r="J207" s="248"/>
      <c r="K207" s="249"/>
      <c r="L207" s="250"/>
      <c r="M207" s="251"/>
      <c r="N207" s="252"/>
      <c r="O207" s="253"/>
      <c r="P207" s="254"/>
      <c r="Q207" s="255"/>
      <c r="R207" s="256"/>
      <c r="S207" s="257">
        <f t="shared" si="12"/>
        <v>0</v>
      </c>
      <c r="T207" s="257">
        <f t="shared" si="14"/>
        <v>0</v>
      </c>
      <c r="U207" s="319" t="str">
        <f t="shared" si="13"/>
        <v>-</v>
      </c>
      <c r="V207" s="258" t="s">
        <v>130</v>
      </c>
      <c r="W207" s="329">
        <v>1.5</v>
      </c>
      <c r="X207" s="333">
        <f t="shared" si="15"/>
        <v>0</v>
      </c>
    </row>
    <row r="208" spans="1:24" s="209" customFormat="1" ht="37.25" customHeight="1">
      <c r="A208" s="226" t="s">
        <v>204</v>
      </c>
      <c r="B208" s="227" t="s">
        <v>550</v>
      </c>
      <c r="C208" s="227" t="s">
        <v>551</v>
      </c>
      <c r="D208" s="219">
        <v>1</v>
      </c>
      <c r="E208" s="243">
        <v>83</v>
      </c>
      <c r="F208" s="244"/>
      <c r="G208" s="245"/>
      <c r="H208" s="246"/>
      <c r="I208" s="247"/>
      <c r="J208" s="248"/>
      <c r="K208" s="249"/>
      <c r="L208" s="250"/>
      <c r="M208" s="251"/>
      <c r="N208" s="252"/>
      <c r="O208" s="253"/>
      <c r="P208" s="254"/>
      <c r="Q208" s="255"/>
      <c r="R208" s="256"/>
      <c r="S208" s="257">
        <f t="shared" si="12"/>
        <v>0</v>
      </c>
      <c r="T208" s="257">
        <f t="shared" si="14"/>
        <v>0</v>
      </c>
      <c r="U208" s="319" t="str">
        <f t="shared" si="13"/>
        <v>-</v>
      </c>
      <c r="V208" s="258" t="s">
        <v>147</v>
      </c>
      <c r="W208" s="329">
        <v>1.21</v>
      </c>
      <c r="X208" s="333">
        <f t="shared" si="15"/>
        <v>0</v>
      </c>
    </row>
    <row r="209" spans="1:24" s="209" customFormat="1" ht="37.25" customHeight="1">
      <c r="A209" s="226" t="s">
        <v>204</v>
      </c>
      <c r="B209" s="227" t="s">
        <v>552</v>
      </c>
      <c r="C209" s="227" t="s">
        <v>553</v>
      </c>
      <c r="D209" s="219">
        <v>1</v>
      </c>
      <c r="E209" s="243">
        <v>87</v>
      </c>
      <c r="F209" s="244"/>
      <c r="G209" s="245"/>
      <c r="H209" s="246"/>
      <c r="I209" s="247"/>
      <c r="J209" s="248"/>
      <c r="K209" s="249"/>
      <c r="L209" s="250"/>
      <c r="M209" s="251"/>
      <c r="N209" s="252"/>
      <c r="O209" s="253"/>
      <c r="P209" s="254"/>
      <c r="Q209" s="255"/>
      <c r="R209" s="256"/>
      <c r="S209" s="257">
        <f t="shared" si="12"/>
        <v>0</v>
      </c>
      <c r="T209" s="257">
        <f t="shared" si="14"/>
        <v>0</v>
      </c>
      <c r="U209" s="319" t="str">
        <f t="shared" si="13"/>
        <v>-</v>
      </c>
      <c r="V209" s="258" t="s">
        <v>147</v>
      </c>
      <c r="W209" s="329">
        <v>1.26</v>
      </c>
      <c r="X209" s="333">
        <f t="shared" si="15"/>
        <v>0</v>
      </c>
    </row>
    <row r="210" spans="1:24" s="209" customFormat="1" ht="37.25" customHeight="1">
      <c r="A210" s="226" t="s">
        <v>554</v>
      </c>
      <c r="B210" s="227" t="s">
        <v>555</v>
      </c>
      <c r="C210" s="227" t="s">
        <v>556</v>
      </c>
      <c r="D210" s="219">
        <v>20</v>
      </c>
      <c r="E210" s="243">
        <v>77</v>
      </c>
      <c r="F210" s="244"/>
      <c r="G210" s="245"/>
      <c r="H210" s="246"/>
      <c r="I210" s="247"/>
      <c r="J210" s="248"/>
      <c r="K210" s="249"/>
      <c r="L210" s="250"/>
      <c r="M210" s="251"/>
      <c r="N210" s="252"/>
      <c r="O210" s="253"/>
      <c r="P210" s="254"/>
      <c r="Q210" s="255"/>
      <c r="R210" s="256"/>
      <c r="S210" s="257">
        <f t="shared" si="12"/>
        <v>0</v>
      </c>
      <c r="T210" s="257">
        <f t="shared" si="14"/>
        <v>0</v>
      </c>
      <c r="U210" s="319" t="str">
        <f t="shared" si="13"/>
        <v>-</v>
      </c>
      <c r="V210" s="262" t="s">
        <v>376</v>
      </c>
      <c r="W210" s="329">
        <v>0.24</v>
      </c>
      <c r="X210" s="333">
        <f t="shared" si="15"/>
        <v>0</v>
      </c>
    </row>
    <row r="211" spans="1:24" s="209" customFormat="1" ht="37.25" customHeight="1">
      <c r="A211" s="226" t="s">
        <v>554</v>
      </c>
      <c r="B211" s="227" t="s">
        <v>557</v>
      </c>
      <c r="C211" s="227" t="s">
        <v>558</v>
      </c>
      <c r="D211" s="219">
        <v>10</v>
      </c>
      <c r="E211" s="243">
        <v>54</v>
      </c>
      <c r="F211" s="244"/>
      <c r="G211" s="245"/>
      <c r="H211" s="246"/>
      <c r="I211" s="247"/>
      <c r="J211" s="248"/>
      <c r="K211" s="249"/>
      <c r="L211" s="250"/>
      <c r="M211" s="251"/>
      <c r="N211" s="252"/>
      <c r="O211" s="253"/>
      <c r="P211" s="254"/>
      <c r="Q211" s="255"/>
      <c r="R211" s="256"/>
      <c r="S211" s="257">
        <f t="shared" si="12"/>
        <v>0</v>
      </c>
      <c r="T211" s="257">
        <f t="shared" si="14"/>
        <v>0</v>
      </c>
      <c r="U211" s="319" t="str">
        <f t="shared" si="13"/>
        <v>-</v>
      </c>
      <c r="V211" s="262" t="s">
        <v>376</v>
      </c>
      <c r="W211" s="329">
        <v>0.33</v>
      </c>
      <c r="X211" s="333">
        <f t="shared" si="15"/>
        <v>0</v>
      </c>
    </row>
    <row r="212" spans="1:24" s="209" customFormat="1" ht="37.25" customHeight="1">
      <c r="A212" s="226" t="s">
        <v>554</v>
      </c>
      <c r="B212" s="276" t="s">
        <v>559</v>
      </c>
      <c r="C212" s="227" t="s">
        <v>560</v>
      </c>
      <c r="D212" s="219">
        <v>10</v>
      </c>
      <c r="E212" s="243">
        <v>60</v>
      </c>
      <c r="F212" s="244"/>
      <c r="G212" s="245"/>
      <c r="H212" s="246"/>
      <c r="I212" s="247"/>
      <c r="J212" s="248"/>
      <c r="K212" s="249"/>
      <c r="L212" s="250"/>
      <c r="M212" s="251"/>
      <c r="N212" s="252"/>
      <c r="O212" s="253"/>
      <c r="P212" s="254"/>
      <c r="Q212" s="255"/>
      <c r="R212" s="256"/>
      <c r="S212" s="257">
        <f t="shared" si="12"/>
        <v>0</v>
      </c>
      <c r="T212" s="257">
        <f t="shared" si="14"/>
        <v>0</v>
      </c>
      <c r="U212" s="319" t="str">
        <f t="shared" si="13"/>
        <v>-</v>
      </c>
      <c r="V212" s="258" t="s">
        <v>561</v>
      </c>
      <c r="W212" s="329">
        <v>0.55000000000000004</v>
      </c>
      <c r="X212" s="333">
        <f t="shared" si="15"/>
        <v>0</v>
      </c>
    </row>
    <row r="213" spans="1:24" s="209" customFormat="1" ht="37.25" customHeight="1">
      <c r="A213" s="226" t="s">
        <v>554</v>
      </c>
      <c r="B213" s="227" t="s">
        <v>562</v>
      </c>
      <c r="C213" s="227" t="s">
        <v>563</v>
      </c>
      <c r="D213" s="219">
        <v>10</v>
      </c>
      <c r="E213" s="243">
        <v>55</v>
      </c>
      <c r="F213" s="244"/>
      <c r="G213" s="245"/>
      <c r="H213" s="246"/>
      <c r="I213" s="247"/>
      <c r="J213" s="248"/>
      <c r="K213" s="249"/>
      <c r="L213" s="250"/>
      <c r="M213" s="251"/>
      <c r="N213" s="252"/>
      <c r="O213" s="253"/>
      <c r="P213" s="254"/>
      <c r="Q213" s="255"/>
      <c r="R213" s="256"/>
      <c r="S213" s="257">
        <f t="shared" si="12"/>
        <v>0</v>
      </c>
      <c r="T213" s="257">
        <f t="shared" si="14"/>
        <v>0</v>
      </c>
      <c r="U213" s="319" t="str">
        <f t="shared" si="13"/>
        <v>-</v>
      </c>
      <c r="V213" s="262" t="s">
        <v>376</v>
      </c>
      <c r="W213" s="329">
        <v>0.44</v>
      </c>
      <c r="X213" s="333">
        <f t="shared" si="15"/>
        <v>0</v>
      </c>
    </row>
    <row r="214" spans="1:24" s="209" customFormat="1" ht="37.25" customHeight="1">
      <c r="A214" s="226" t="s">
        <v>554</v>
      </c>
      <c r="B214" s="227" t="s">
        <v>564</v>
      </c>
      <c r="C214" s="227" t="s">
        <v>565</v>
      </c>
      <c r="D214" s="219">
        <v>5</v>
      </c>
      <c r="E214" s="243">
        <v>38</v>
      </c>
      <c r="F214" s="244"/>
      <c r="G214" s="245"/>
      <c r="H214" s="246"/>
      <c r="I214" s="247"/>
      <c r="J214" s="248"/>
      <c r="K214" s="249"/>
      <c r="L214" s="250"/>
      <c r="M214" s="251"/>
      <c r="N214" s="252"/>
      <c r="O214" s="253"/>
      <c r="P214" s="254"/>
      <c r="Q214" s="255"/>
      <c r="R214" s="256"/>
      <c r="S214" s="257">
        <f t="shared" si="12"/>
        <v>0</v>
      </c>
      <c r="T214" s="257">
        <f t="shared" si="14"/>
        <v>0</v>
      </c>
      <c r="U214" s="319" t="str">
        <f t="shared" si="13"/>
        <v>-</v>
      </c>
      <c r="V214" s="262" t="s">
        <v>376</v>
      </c>
      <c r="W214" s="329">
        <v>0.4</v>
      </c>
      <c r="X214" s="333">
        <f t="shared" si="15"/>
        <v>0</v>
      </c>
    </row>
    <row r="215" spans="1:24" s="209" customFormat="1" ht="37.25" customHeight="1">
      <c r="A215" s="226" t="s">
        <v>554</v>
      </c>
      <c r="B215" s="227" t="s">
        <v>566</v>
      </c>
      <c r="C215" s="227" t="s">
        <v>567</v>
      </c>
      <c r="D215" s="219">
        <v>10</v>
      </c>
      <c r="E215" s="243">
        <v>72</v>
      </c>
      <c r="F215" s="244"/>
      <c r="G215" s="245"/>
      <c r="H215" s="246"/>
      <c r="I215" s="247"/>
      <c r="J215" s="248"/>
      <c r="K215" s="249"/>
      <c r="L215" s="250"/>
      <c r="M215" s="251"/>
      <c r="N215" s="252"/>
      <c r="O215" s="253"/>
      <c r="P215" s="254"/>
      <c r="Q215" s="255"/>
      <c r="R215" s="256"/>
      <c r="S215" s="257">
        <f t="shared" si="12"/>
        <v>0</v>
      </c>
      <c r="T215" s="257">
        <f t="shared" si="14"/>
        <v>0</v>
      </c>
      <c r="U215" s="319" t="str">
        <f t="shared" si="13"/>
        <v>-</v>
      </c>
      <c r="V215" s="262" t="s">
        <v>376</v>
      </c>
      <c r="W215" s="329">
        <v>0.57999999999999996</v>
      </c>
      <c r="X215" s="333">
        <f t="shared" si="15"/>
        <v>0</v>
      </c>
    </row>
    <row r="216" spans="1:24" s="209" customFormat="1" ht="37.25" customHeight="1">
      <c r="A216" s="226" t="s">
        <v>554</v>
      </c>
      <c r="B216" s="276" t="s">
        <v>568</v>
      </c>
      <c r="C216" s="227" t="s">
        <v>569</v>
      </c>
      <c r="D216" s="219">
        <v>10</v>
      </c>
      <c r="E216" s="243">
        <v>93</v>
      </c>
      <c r="F216" s="244"/>
      <c r="G216" s="245"/>
      <c r="H216" s="246"/>
      <c r="I216" s="247"/>
      <c r="J216" s="248"/>
      <c r="K216" s="249"/>
      <c r="L216" s="250"/>
      <c r="M216" s="251"/>
      <c r="N216" s="252"/>
      <c r="O216" s="253"/>
      <c r="P216" s="254"/>
      <c r="Q216" s="255"/>
      <c r="R216" s="256"/>
      <c r="S216" s="257">
        <f t="shared" si="12"/>
        <v>0</v>
      </c>
      <c r="T216" s="257">
        <f t="shared" si="14"/>
        <v>0</v>
      </c>
      <c r="U216" s="319" t="str">
        <f t="shared" si="13"/>
        <v>-</v>
      </c>
      <c r="V216" s="258" t="s">
        <v>1352</v>
      </c>
      <c r="W216" s="329">
        <v>1.21</v>
      </c>
      <c r="X216" s="333">
        <f t="shared" si="15"/>
        <v>0</v>
      </c>
    </row>
    <row r="217" spans="1:24" s="209" customFormat="1" ht="37.25" customHeight="1">
      <c r="A217" s="226" t="s">
        <v>554</v>
      </c>
      <c r="B217" s="227" t="s">
        <v>570</v>
      </c>
      <c r="C217" s="227" t="s">
        <v>571</v>
      </c>
      <c r="D217" s="219">
        <v>5</v>
      </c>
      <c r="E217" s="243">
        <v>40</v>
      </c>
      <c r="F217" s="244"/>
      <c r="G217" s="245"/>
      <c r="H217" s="246"/>
      <c r="I217" s="247"/>
      <c r="J217" s="248"/>
      <c r="K217" s="249"/>
      <c r="L217" s="250"/>
      <c r="M217" s="251"/>
      <c r="N217" s="252"/>
      <c r="O217" s="253"/>
      <c r="P217" s="254"/>
      <c r="Q217" s="255"/>
      <c r="R217" s="256"/>
      <c r="S217" s="257">
        <f t="shared" si="12"/>
        <v>0</v>
      </c>
      <c r="T217" s="257">
        <f t="shared" si="14"/>
        <v>0</v>
      </c>
      <c r="U217" s="319" t="str">
        <f t="shared" si="13"/>
        <v>-</v>
      </c>
      <c r="V217" s="258" t="s">
        <v>301</v>
      </c>
      <c r="W217" s="329">
        <v>0.44</v>
      </c>
      <c r="X217" s="333">
        <f t="shared" si="15"/>
        <v>0</v>
      </c>
    </row>
    <row r="218" spans="1:24" s="209" customFormat="1" ht="37.25" customHeight="1">
      <c r="A218" s="226" t="s">
        <v>554</v>
      </c>
      <c r="B218" s="227" t="s">
        <v>572</v>
      </c>
      <c r="C218" s="227" t="s">
        <v>573</v>
      </c>
      <c r="D218" s="219">
        <v>5</v>
      </c>
      <c r="E218" s="243">
        <v>49</v>
      </c>
      <c r="F218" s="244"/>
      <c r="G218" s="245"/>
      <c r="H218" s="246"/>
      <c r="I218" s="247"/>
      <c r="J218" s="248"/>
      <c r="K218" s="249"/>
      <c r="L218" s="250"/>
      <c r="M218" s="251"/>
      <c r="N218" s="252"/>
      <c r="O218" s="253"/>
      <c r="P218" s="254"/>
      <c r="Q218" s="255"/>
      <c r="R218" s="256"/>
      <c r="S218" s="257">
        <f t="shared" si="12"/>
        <v>0</v>
      </c>
      <c r="T218" s="257">
        <f t="shared" si="14"/>
        <v>0</v>
      </c>
      <c r="U218" s="319" t="str">
        <f t="shared" si="13"/>
        <v>-</v>
      </c>
      <c r="V218" s="258" t="s">
        <v>301</v>
      </c>
      <c r="W218" s="329">
        <v>0.59</v>
      </c>
      <c r="X218" s="333">
        <f t="shared" si="15"/>
        <v>0</v>
      </c>
    </row>
    <row r="219" spans="1:24" s="209" customFormat="1" ht="37.25" customHeight="1">
      <c r="A219" s="226" t="s">
        <v>554</v>
      </c>
      <c r="B219" s="227" t="s">
        <v>574</v>
      </c>
      <c r="C219" s="227" t="s">
        <v>575</v>
      </c>
      <c r="D219" s="219">
        <v>10</v>
      </c>
      <c r="E219" s="243">
        <v>118</v>
      </c>
      <c r="F219" s="244"/>
      <c r="G219" s="245"/>
      <c r="H219" s="246"/>
      <c r="I219" s="247"/>
      <c r="J219" s="248"/>
      <c r="K219" s="249"/>
      <c r="L219" s="250"/>
      <c r="M219" s="251"/>
      <c r="N219" s="252"/>
      <c r="O219" s="253"/>
      <c r="P219" s="254"/>
      <c r="Q219" s="255"/>
      <c r="R219" s="256"/>
      <c r="S219" s="257">
        <f t="shared" si="12"/>
        <v>0</v>
      </c>
      <c r="T219" s="257">
        <f t="shared" si="14"/>
        <v>0</v>
      </c>
      <c r="U219" s="319" t="str">
        <f t="shared" si="13"/>
        <v>-</v>
      </c>
      <c r="V219" s="258" t="s">
        <v>1353</v>
      </c>
      <c r="W219" s="329">
        <v>1.56</v>
      </c>
      <c r="X219" s="333">
        <f t="shared" si="15"/>
        <v>0</v>
      </c>
    </row>
    <row r="220" spans="1:24" s="209" customFormat="1" ht="37.25" customHeight="1">
      <c r="A220" s="226" t="s">
        <v>554</v>
      </c>
      <c r="B220" s="276" t="s">
        <v>576</v>
      </c>
      <c r="C220" s="227" t="s">
        <v>577</v>
      </c>
      <c r="D220" s="219">
        <v>5</v>
      </c>
      <c r="E220" s="243">
        <v>53</v>
      </c>
      <c r="F220" s="244"/>
      <c r="G220" s="245"/>
      <c r="H220" s="246"/>
      <c r="I220" s="247"/>
      <c r="J220" s="248"/>
      <c r="K220" s="249"/>
      <c r="L220" s="250"/>
      <c r="M220" s="251"/>
      <c r="N220" s="252"/>
      <c r="O220" s="253"/>
      <c r="P220" s="254"/>
      <c r="Q220" s="255"/>
      <c r="R220" s="256"/>
      <c r="S220" s="257">
        <f t="shared" si="12"/>
        <v>0</v>
      </c>
      <c r="T220" s="257">
        <f t="shared" si="14"/>
        <v>0</v>
      </c>
      <c r="U220" s="319" t="str">
        <f t="shared" si="13"/>
        <v>-</v>
      </c>
      <c r="V220" s="258" t="s">
        <v>301</v>
      </c>
      <c r="W220" s="329">
        <v>0.7</v>
      </c>
      <c r="X220" s="333">
        <f t="shared" si="15"/>
        <v>0</v>
      </c>
    </row>
    <row r="221" spans="1:24" s="209" customFormat="1" ht="37.25" customHeight="1">
      <c r="A221" s="226" t="s">
        <v>554</v>
      </c>
      <c r="B221" s="276" t="s">
        <v>578</v>
      </c>
      <c r="C221" s="227" t="s">
        <v>579</v>
      </c>
      <c r="D221" s="219">
        <v>3</v>
      </c>
      <c r="E221" s="243">
        <v>54</v>
      </c>
      <c r="F221" s="244"/>
      <c r="G221" s="245"/>
      <c r="H221" s="246"/>
      <c r="I221" s="247"/>
      <c r="J221" s="248"/>
      <c r="K221" s="249"/>
      <c r="L221" s="250"/>
      <c r="M221" s="251"/>
      <c r="N221" s="252"/>
      <c r="O221" s="253"/>
      <c r="P221" s="254"/>
      <c r="Q221" s="255"/>
      <c r="R221" s="256"/>
      <c r="S221" s="257">
        <f t="shared" si="12"/>
        <v>0</v>
      </c>
      <c r="T221" s="257">
        <f t="shared" si="14"/>
        <v>0</v>
      </c>
      <c r="U221" s="319" t="str">
        <f t="shared" si="13"/>
        <v>-</v>
      </c>
      <c r="V221" s="258" t="s">
        <v>580</v>
      </c>
      <c r="W221" s="329">
        <v>0.85</v>
      </c>
      <c r="X221" s="333">
        <f t="shared" si="15"/>
        <v>0</v>
      </c>
    </row>
    <row r="222" spans="1:24" s="209" customFormat="1" ht="37.25" customHeight="1">
      <c r="A222" s="226" t="s">
        <v>554</v>
      </c>
      <c r="B222" s="227" t="s">
        <v>581</v>
      </c>
      <c r="C222" s="227" t="s">
        <v>582</v>
      </c>
      <c r="D222" s="219">
        <v>3</v>
      </c>
      <c r="E222" s="243">
        <v>62</v>
      </c>
      <c r="F222" s="244"/>
      <c r="G222" s="245"/>
      <c r="H222" s="246"/>
      <c r="I222" s="247"/>
      <c r="J222" s="248"/>
      <c r="K222" s="249"/>
      <c r="L222" s="250"/>
      <c r="M222" s="251"/>
      <c r="N222" s="252"/>
      <c r="O222" s="253"/>
      <c r="P222" s="254"/>
      <c r="Q222" s="255"/>
      <c r="R222" s="256"/>
      <c r="S222" s="257">
        <f t="shared" si="12"/>
        <v>0</v>
      </c>
      <c r="T222" s="257">
        <f t="shared" si="14"/>
        <v>0</v>
      </c>
      <c r="U222" s="319" t="str">
        <f t="shared" si="13"/>
        <v>-</v>
      </c>
      <c r="V222" s="258" t="s">
        <v>583</v>
      </c>
      <c r="W222" s="329">
        <v>1</v>
      </c>
      <c r="X222" s="333">
        <f t="shared" si="15"/>
        <v>0</v>
      </c>
    </row>
    <row r="223" spans="1:24" s="209" customFormat="1" ht="37.25" customHeight="1">
      <c r="A223" s="226" t="s">
        <v>554</v>
      </c>
      <c r="B223" s="276" t="s">
        <v>584</v>
      </c>
      <c r="C223" s="227" t="s">
        <v>585</v>
      </c>
      <c r="D223" s="219">
        <v>3</v>
      </c>
      <c r="E223" s="243">
        <v>52</v>
      </c>
      <c r="F223" s="244"/>
      <c r="G223" s="245"/>
      <c r="H223" s="246"/>
      <c r="I223" s="247"/>
      <c r="J223" s="248"/>
      <c r="K223" s="249"/>
      <c r="L223" s="250"/>
      <c r="M223" s="251"/>
      <c r="N223" s="252"/>
      <c r="O223" s="253"/>
      <c r="P223" s="254"/>
      <c r="Q223" s="255"/>
      <c r="R223" s="256"/>
      <c r="S223" s="257">
        <f t="shared" si="12"/>
        <v>0</v>
      </c>
      <c r="T223" s="257">
        <f t="shared" si="14"/>
        <v>0</v>
      </c>
      <c r="U223" s="319" t="str">
        <f t="shared" si="13"/>
        <v>-</v>
      </c>
      <c r="V223" s="258" t="s">
        <v>586</v>
      </c>
      <c r="W223" s="329">
        <v>0.8</v>
      </c>
      <c r="X223" s="333">
        <f t="shared" si="15"/>
        <v>0</v>
      </c>
    </row>
    <row r="224" spans="1:24" s="209" customFormat="1" ht="37.25" customHeight="1">
      <c r="A224" s="226" t="s">
        <v>554</v>
      </c>
      <c r="B224" s="276" t="s">
        <v>587</v>
      </c>
      <c r="C224" s="227" t="s">
        <v>588</v>
      </c>
      <c r="D224" s="219">
        <v>3</v>
      </c>
      <c r="E224" s="243">
        <v>67</v>
      </c>
      <c r="F224" s="244"/>
      <c r="G224" s="245"/>
      <c r="H224" s="246"/>
      <c r="I224" s="247"/>
      <c r="J224" s="248"/>
      <c r="K224" s="249"/>
      <c r="L224" s="250"/>
      <c r="M224" s="251"/>
      <c r="N224" s="252"/>
      <c r="O224" s="253"/>
      <c r="P224" s="254"/>
      <c r="Q224" s="255"/>
      <c r="R224" s="256"/>
      <c r="S224" s="257">
        <f t="shared" si="12"/>
        <v>0</v>
      </c>
      <c r="T224" s="257">
        <f t="shared" si="14"/>
        <v>0</v>
      </c>
      <c r="U224" s="319" t="str">
        <f t="shared" si="13"/>
        <v>-</v>
      </c>
      <c r="V224" s="258" t="s">
        <v>580</v>
      </c>
      <c r="W224" s="329">
        <v>1.1100000000000001</v>
      </c>
      <c r="X224" s="333">
        <f t="shared" si="15"/>
        <v>0</v>
      </c>
    </row>
    <row r="225" spans="1:24" s="209" customFormat="1" ht="37.25" customHeight="1">
      <c r="A225" s="226" t="s">
        <v>554</v>
      </c>
      <c r="B225" s="276" t="s">
        <v>589</v>
      </c>
      <c r="C225" s="227" t="s">
        <v>590</v>
      </c>
      <c r="D225" s="219">
        <v>3</v>
      </c>
      <c r="E225" s="243">
        <v>74</v>
      </c>
      <c r="F225" s="244"/>
      <c r="G225" s="245"/>
      <c r="H225" s="246"/>
      <c r="I225" s="247"/>
      <c r="J225" s="248"/>
      <c r="K225" s="249"/>
      <c r="L225" s="250"/>
      <c r="M225" s="251"/>
      <c r="N225" s="252"/>
      <c r="O225" s="253"/>
      <c r="P225" s="254"/>
      <c r="Q225" s="255"/>
      <c r="R225" s="256"/>
      <c r="S225" s="257">
        <f t="shared" si="12"/>
        <v>0</v>
      </c>
      <c r="T225" s="257">
        <f t="shared" si="14"/>
        <v>0</v>
      </c>
      <c r="U225" s="319" t="str">
        <f t="shared" si="13"/>
        <v>-</v>
      </c>
      <c r="V225" s="258" t="s">
        <v>591</v>
      </c>
      <c r="W225" s="329">
        <v>1.27</v>
      </c>
      <c r="X225" s="333">
        <f t="shared" si="15"/>
        <v>0</v>
      </c>
    </row>
    <row r="226" spans="1:24" s="209" customFormat="1" ht="37.25" customHeight="1">
      <c r="A226" s="226" t="s">
        <v>554</v>
      </c>
      <c r="B226" s="276" t="s">
        <v>592</v>
      </c>
      <c r="C226" s="227" t="s">
        <v>593</v>
      </c>
      <c r="D226" s="219">
        <v>3</v>
      </c>
      <c r="E226" s="243">
        <v>99</v>
      </c>
      <c r="F226" s="244"/>
      <c r="G226" s="245"/>
      <c r="H226" s="246"/>
      <c r="I226" s="247"/>
      <c r="J226" s="248"/>
      <c r="K226" s="249"/>
      <c r="L226" s="250"/>
      <c r="M226" s="251"/>
      <c r="N226" s="252"/>
      <c r="O226" s="253"/>
      <c r="P226" s="254"/>
      <c r="Q226" s="255"/>
      <c r="R226" s="256"/>
      <c r="S226" s="257">
        <f t="shared" si="12"/>
        <v>0</v>
      </c>
      <c r="T226" s="257">
        <f t="shared" si="14"/>
        <v>0</v>
      </c>
      <c r="U226" s="319" t="str">
        <f t="shared" si="13"/>
        <v>-</v>
      </c>
      <c r="V226" s="258" t="s">
        <v>594</v>
      </c>
      <c r="W226" s="329">
        <v>1.01</v>
      </c>
      <c r="X226" s="333">
        <f t="shared" si="15"/>
        <v>0</v>
      </c>
    </row>
    <row r="227" spans="1:24" s="209" customFormat="1" ht="37.25" customHeight="1">
      <c r="A227" s="226" t="s">
        <v>554</v>
      </c>
      <c r="B227" s="276" t="s">
        <v>595</v>
      </c>
      <c r="C227" s="227" t="s">
        <v>596</v>
      </c>
      <c r="D227" s="219">
        <v>3</v>
      </c>
      <c r="E227" s="243">
        <v>93</v>
      </c>
      <c r="F227" s="244"/>
      <c r="G227" s="245"/>
      <c r="H227" s="246"/>
      <c r="I227" s="247"/>
      <c r="J227" s="248"/>
      <c r="K227" s="249"/>
      <c r="L227" s="250"/>
      <c r="M227" s="251"/>
      <c r="N227" s="252"/>
      <c r="O227" s="253"/>
      <c r="P227" s="254"/>
      <c r="Q227" s="255"/>
      <c r="R227" s="256"/>
      <c r="S227" s="257">
        <f t="shared" si="12"/>
        <v>0</v>
      </c>
      <c r="T227" s="257">
        <f t="shared" si="14"/>
        <v>0</v>
      </c>
      <c r="U227" s="319" t="str">
        <f t="shared" si="13"/>
        <v>-</v>
      </c>
      <c r="V227" s="258" t="s">
        <v>597</v>
      </c>
      <c r="W227" s="329">
        <v>0.92</v>
      </c>
      <c r="X227" s="333">
        <f t="shared" si="15"/>
        <v>0</v>
      </c>
    </row>
    <row r="228" spans="1:24" s="209" customFormat="1" ht="37.25" customHeight="1">
      <c r="A228" s="226" t="s">
        <v>554</v>
      </c>
      <c r="B228" s="276" t="s">
        <v>598</v>
      </c>
      <c r="C228" s="227" t="s">
        <v>599</v>
      </c>
      <c r="D228" s="219">
        <v>3</v>
      </c>
      <c r="E228" s="243">
        <v>97</v>
      </c>
      <c r="F228" s="244"/>
      <c r="G228" s="245"/>
      <c r="H228" s="246"/>
      <c r="I228" s="247"/>
      <c r="J228" s="248"/>
      <c r="K228" s="249"/>
      <c r="L228" s="250"/>
      <c r="M228" s="251"/>
      <c r="N228" s="252"/>
      <c r="O228" s="253"/>
      <c r="P228" s="254"/>
      <c r="Q228" s="255"/>
      <c r="R228" s="256"/>
      <c r="S228" s="257">
        <f t="shared" si="12"/>
        <v>0</v>
      </c>
      <c r="T228" s="257">
        <f t="shared" si="14"/>
        <v>0</v>
      </c>
      <c r="U228" s="319" t="str">
        <f t="shared" si="13"/>
        <v>-</v>
      </c>
      <c r="V228" s="258" t="s">
        <v>1354</v>
      </c>
      <c r="W228" s="329">
        <v>1.01</v>
      </c>
      <c r="X228" s="333">
        <f t="shared" si="15"/>
        <v>0</v>
      </c>
    </row>
    <row r="229" spans="1:24" s="209" customFormat="1" ht="37.25" customHeight="1">
      <c r="A229" s="226" t="s">
        <v>554</v>
      </c>
      <c r="B229" s="276" t="s">
        <v>600</v>
      </c>
      <c r="C229" s="227" t="s">
        <v>601</v>
      </c>
      <c r="D229" s="219">
        <v>3</v>
      </c>
      <c r="E229" s="243">
        <v>96</v>
      </c>
      <c r="F229" s="244"/>
      <c r="G229" s="245"/>
      <c r="H229" s="246"/>
      <c r="I229" s="247"/>
      <c r="J229" s="248"/>
      <c r="K229" s="249"/>
      <c r="L229" s="250"/>
      <c r="M229" s="251"/>
      <c r="N229" s="252"/>
      <c r="O229" s="253"/>
      <c r="P229" s="254"/>
      <c r="Q229" s="255"/>
      <c r="R229" s="256"/>
      <c r="S229" s="257">
        <f t="shared" si="12"/>
        <v>0</v>
      </c>
      <c r="T229" s="257">
        <f t="shared" si="14"/>
        <v>0</v>
      </c>
      <c r="U229" s="319" t="str">
        <f t="shared" si="13"/>
        <v>-</v>
      </c>
      <c r="V229" s="258" t="s">
        <v>602</v>
      </c>
      <c r="W229" s="329">
        <v>0.94</v>
      </c>
      <c r="X229" s="333">
        <f t="shared" si="15"/>
        <v>0</v>
      </c>
    </row>
    <row r="230" spans="1:24" s="209" customFormat="1" ht="37.25" customHeight="1">
      <c r="A230" s="226" t="s">
        <v>554</v>
      </c>
      <c r="B230" s="276" t="s">
        <v>603</v>
      </c>
      <c r="C230" s="227" t="s">
        <v>604</v>
      </c>
      <c r="D230" s="219">
        <v>3</v>
      </c>
      <c r="E230" s="243">
        <v>96</v>
      </c>
      <c r="F230" s="244"/>
      <c r="G230" s="245"/>
      <c r="H230" s="246"/>
      <c r="I230" s="247"/>
      <c r="J230" s="248"/>
      <c r="K230" s="249"/>
      <c r="L230" s="250"/>
      <c r="M230" s="251"/>
      <c r="N230" s="252"/>
      <c r="O230" s="253"/>
      <c r="P230" s="254"/>
      <c r="Q230" s="255"/>
      <c r="R230" s="256"/>
      <c r="S230" s="257">
        <f t="shared" si="12"/>
        <v>0</v>
      </c>
      <c r="T230" s="257">
        <f t="shared" si="14"/>
        <v>0</v>
      </c>
      <c r="U230" s="319" t="str">
        <f t="shared" si="13"/>
        <v>-</v>
      </c>
      <c r="V230" s="258" t="s">
        <v>605</v>
      </c>
      <c r="W230" s="329">
        <v>1.7</v>
      </c>
      <c r="X230" s="333">
        <f t="shared" si="15"/>
        <v>0</v>
      </c>
    </row>
    <row r="231" spans="1:24" s="209" customFormat="1" ht="37.25" customHeight="1">
      <c r="A231" s="226" t="s">
        <v>554</v>
      </c>
      <c r="B231" s="276" t="s">
        <v>606</v>
      </c>
      <c r="C231" s="227" t="s">
        <v>607</v>
      </c>
      <c r="D231" s="219">
        <v>3</v>
      </c>
      <c r="E231" s="243">
        <v>129</v>
      </c>
      <c r="F231" s="244"/>
      <c r="G231" s="245"/>
      <c r="H231" s="246"/>
      <c r="I231" s="247"/>
      <c r="J231" s="248"/>
      <c r="K231" s="249"/>
      <c r="L231" s="250"/>
      <c r="M231" s="251"/>
      <c r="N231" s="252"/>
      <c r="O231" s="253"/>
      <c r="P231" s="254"/>
      <c r="Q231" s="255"/>
      <c r="R231" s="256"/>
      <c r="S231" s="257">
        <f t="shared" si="12"/>
        <v>0</v>
      </c>
      <c r="T231" s="257">
        <f t="shared" si="14"/>
        <v>0</v>
      </c>
      <c r="U231" s="319" t="str">
        <f t="shared" si="13"/>
        <v>-</v>
      </c>
      <c r="V231" s="258" t="s">
        <v>1355</v>
      </c>
      <c r="W231" s="329">
        <v>1.53</v>
      </c>
      <c r="X231" s="333">
        <f t="shared" si="15"/>
        <v>0</v>
      </c>
    </row>
    <row r="232" spans="1:24" s="209" customFormat="1" ht="37.25" customHeight="1">
      <c r="A232" s="226" t="s">
        <v>554</v>
      </c>
      <c r="B232" s="276" t="s">
        <v>608</v>
      </c>
      <c r="C232" s="227" t="s">
        <v>609</v>
      </c>
      <c r="D232" s="219">
        <v>2</v>
      </c>
      <c r="E232" s="243">
        <v>65</v>
      </c>
      <c r="F232" s="244"/>
      <c r="G232" s="245"/>
      <c r="H232" s="246"/>
      <c r="I232" s="247"/>
      <c r="J232" s="248"/>
      <c r="K232" s="249"/>
      <c r="L232" s="250"/>
      <c r="M232" s="251"/>
      <c r="N232" s="252"/>
      <c r="O232" s="253"/>
      <c r="P232" s="254"/>
      <c r="Q232" s="255"/>
      <c r="R232" s="256"/>
      <c r="S232" s="257">
        <f t="shared" si="12"/>
        <v>0</v>
      </c>
      <c r="T232" s="257">
        <f t="shared" si="14"/>
        <v>0</v>
      </c>
      <c r="U232" s="319" t="str">
        <f t="shared" si="13"/>
        <v>-</v>
      </c>
      <c r="V232" s="258" t="s">
        <v>610</v>
      </c>
      <c r="W232" s="329">
        <v>1.18</v>
      </c>
      <c r="X232" s="333">
        <f t="shared" si="15"/>
        <v>0</v>
      </c>
    </row>
    <row r="233" spans="1:24" s="209" customFormat="1" ht="37.25" customHeight="1">
      <c r="A233" s="226" t="s">
        <v>554</v>
      </c>
      <c r="B233" s="227" t="s">
        <v>611</v>
      </c>
      <c r="C233" s="227" t="s">
        <v>612</v>
      </c>
      <c r="D233" s="219">
        <v>2</v>
      </c>
      <c r="E233" s="243">
        <v>64</v>
      </c>
      <c r="F233" s="244"/>
      <c r="G233" s="245"/>
      <c r="H233" s="246"/>
      <c r="I233" s="247"/>
      <c r="J233" s="248"/>
      <c r="K233" s="249"/>
      <c r="L233" s="250"/>
      <c r="M233" s="251"/>
      <c r="N233" s="252"/>
      <c r="O233" s="253"/>
      <c r="P233" s="254"/>
      <c r="Q233" s="255"/>
      <c r="R233" s="256"/>
      <c r="S233" s="257">
        <f t="shared" si="12"/>
        <v>0</v>
      </c>
      <c r="T233" s="257">
        <f t="shared" si="14"/>
        <v>0</v>
      </c>
      <c r="U233" s="319" t="str">
        <f t="shared" si="13"/>
        <v>-</v>
      </c>
      <c r="V233" s="258" t="s">
        <v>325</v>
      </c>
      <c r="W233" s="329">
        <v>0.63</v>
      </c>
      <c r="X233" s="333">
        <f t="shared" si="15"/>
        <v>0</v>
      </c>
    </row>
    <row r="234" spans="1:24" s="209" customFormat="1" ht="37.25" customHeight="1">
      <c r="A234" s="226" t="s">
        <v>554</v>
      </c>
      <c r="B234" s="276" t="s">
        <v>613</v>
      </c>
      <c r="C234" s="227" t="s">
        <v>614</v>
      </c>
      <c r="D234" s="219">
        <v>2</v>
      </c>
      <c r="E234" s="243">
        <v>110</v>
      </c>
      <c r="F234" s="244"/>
      <c r="G234" s="245"/>
      <c r="H234" s="246"/>
      <c r="I234" s="247"/>
      <c r="J234" s="248"/>
      <c r="K234" s="249"/>
      <c r="L234" s="250"/>
      <c r="M234" s="251"/>
      <c r="N234" s="252"/>
      <c r="O234" s="253"/>
      <c r="P234" s="254"/>
      <c r="Q234" s="255"/>
      <c r="R234" s="256"/>
      <c r="S234" s="257">
        <f t="shared" si="12"/>
        <v>0</v>
      </c>
      <c r="T234" s="257">
        <f t="shared" si="14"/>
        <v>0</v>
      </c>
      <c r="U234" s="319" t="str">
        <f t="shared" si="13"/>
        <v>-</v>
      </c>
      <c r="V234" s="258" t="s">
        <v>615</v>
      </c>
      <c r="W234" s="329">
        <v>1.4</v>
      </c>
      <c r="X234" s="333">
        <f t="shared" si="15"/>
        <v>0</v>
      </c>
    </row>
    <row r="235" spans="1:24" s="209" customFormat="1" ht="37.25" customHeight="1">
      <c r="A235" s="226" t="s">
        <v>554</v>
      </c>
      <c r="B235" s="227" t="s">
        <v>616</v>
      </c>
      <c r="C235" s="227" t="s">
        <v>617</v>
      </c>
      <c r="D235" s="219">
        <v>2</v>
      </c>
      <c r="E235" s="243">
        <v>105</v>
      </c>
      <c r="F235" s="244"/>
      <c r="G235" s="245"/>
      <c r="H235" s="246"/>
      <c r="I235" s="247"/>
      <c r="J235" s="248"/>
      <c r="K235" s="249"/>
      <c r="L235" s="250"/>
      <c r="M235" s="251"/>
      <c r="N235" s="252"/>
      <c r="O235" s="253"/>
      <c r="P235" s="254"/>
      <c r="Q235" s="255"/>
      <c r="R235" s="256"/>
      <c r="S235" s="257">
        <f t="shared" si="12"/>
        <v>0</v>
      </c>
      <c r="T235" s="257">
        <f t="shared" si="14"/>
        <v>0</v>
      </c>
      <c r="U235" s="319" t="str">
        <f t="shared" si="13"/>
        <v>-</v>
      </c>
      <c r="V235" s="258" t="s">
        <v>618</v>
      </c>
      <c r="W235" s="329">
        <v>1.36</v>
      </c>
      <c r="X235" s="333">
        <f t="shared" si="15"/>
        <v>0</v>
      </c>
    </row>
    <row r="236" spans="1:24" s="209" customFormat="1" ht="37.25" customHeight="1">
      <c r="A236" s="226" t="s">
        <v>554</v>
      </c>
      <c r="B236" s="276" t="s">
        <v>619</v>
      </c>
      <c r="C236" s="227" t="s">
        <v>620</v>
      </c>
      <c r="D236" s="219">
        <v>2</v>
      </c>
      <c r="E236" s="243">
        <v>93</v>
      </c>
      <c r="F236" s="244"/>
      <c r="G236" s="245"/>
      <c r="H236" s="246"/>
      <c r="I236" s="247"/>
      <c r="J236" s="248"/>
      <c r="K236" s="249"/>
      <c r="L236" s="250"/>
      <c r="M236" s="251"/>
      <c r="N236" s="252"/>
      <c r="O236" s="253"/>
      <c r="P236" s="254"/>
      <c r="Q236" s="255"/>
      <c r="R236" s="256"/>
      <c r="S236" s="257">
        <f t="shared" si="12"/>
        <v>0</v>
      </c>
      <c r="T236" s="257">
        <f t="shared" si="14"/>
        <v>0</v>
      </c>
      <c r="U236" s="319" t="str">
        <f t="shared" si="13"/>
        <v>-</v>
      </c>
      <c r="V236" s="258" t="s">
        <v>618</v>
      </c>
      <c r="W236" s="329">
        <v>1.1100000000000001</v>
      </c>
      <c r="X236" s="333">
        <f t="shared" si="15"/>
        <v>0</v>
      </c>
    </row>
    <row r="237" spans="1:24" s="209" customFormat="1" ht="37.25" customHeight="1">
      <c r="A237" s="226" t="s">
        <v>554</v>
      </c>
      <c r="B237" s="276" t="s">
        <v>621</v>
      </c>
      <c r="C237" s="227" t="s">
        <v>622</v>
      </c>
      <c r="D237" s="219">
        <v>2</v>
      </c>
      <c r="E237" s="243">
        <v>112</v>
      </c>
      <c r="F237" s="244"/>
      <c r="G237" s="245"/>
      <c r="H237" s="246"/>
      <c r="I237" s="247"/>
      <c r="J237" s="248"/>
      <c r="K237" s="249"/>
      <c r="L237" s="250"/>
      <c r="M237" s="251"/>
      <c r="N237" s="252"/>
      <c r="O237" s="253"/>
      <c r="P237" s="254"/>
      <c r="Q237" s="255"/>
      <c r="R237" s="256"/>
      <c r="S237" s="257">
        <f t="shared" si="12"/>
        <v>0</v>
      </c>
      <c r="T237" s="257">
        <f t="shared" si="14"/>
        <v>0</v>
      </c>
      <c r="U237" s="319" t="str">
        <f t="shared" si="13"/>
        <v>-</v>
      </c>
      <c r="V237" s="258" t="s">
        <v>1356</v>
      </c>
      <c r="W237" s="329">
        <v>1.46</v>
      </c>
      <c r="X237" s="333">
        <f t="shared" si="15"/>
        <v>0</v>
      </c>
    </row>
    <row r="238" spans="1:24" s="209" customFormat="1" ht="37.25" customHeight="1">
      <c r="A238" s="226" t="s">
        <v>554</v>
      </c>
      <c r="B238" s="276" t="s">
        <v>623</v>
      </c>
      <c r="C238" s="227" t="s">
        <v>624</v>
      </c>
      <c r="D238" s="219">
        <v>2</v>
      </c>
      <c r="E238" s="243">
        <v>102</v>
      </c>
      <c r="F238" s="244"/>
      <c r="G238" s="245"/>
      <c r="H238" s="246"/>
      <c r="I238" s="247"/>
      <c r="J238" s="248"/>
      <c r="K238" s="249"/>
      <c r="L238" s="250"/>
      <c r="M238" s="251"/>
      <c r="N238" s="252"/>
      <c r="O238" s="253"/>
      <c r="P238" s="254"/>
      <c r="Q238" s="255"/>
      <c r="R238" s="256"/>
      <c r="S238" s="257">
        <f t="shared" si="12"/>
        <v>0</v>
      </c>
      <c r="T238" s="257">
        <f t="shared" si="14"/>
        <v>0</v>
      </c>
      <c r="U238" s="319" t="str">
        <f t="shared" si="13"/>
        <v>-</v>
      </c>
      <c r="V238" s="258" t="s">
        <v>1357</v>
      </c>
      <c r="W238" s="329">
        <v>1.27</v>
      </c>
      <c r="X238" s="333">
        <f t="shared" si="15"/>
        <v>0</v>
      </c>
    </row>
    <row r="239" spans="1:24" s="209" customFormat="1" ht="37.25" customHeight="1">
      <c r="A239" s="226" t="s">
        <v>554</v>
      </c>
      <c r="B239" s="276" t="s">
        <v>625</v>
      </c>
      <c r="C239" s="227" t="s">
        <v>626</v>
      </c>
      <c r="D239" s="219">
        <v>2</v>
      </c>
      <c r="E239" s="243">
        <v>85</v>
      </c>
      <c r="F239" s="244"/>
      <c r="G239" s="245"/>
      <c r="H239" s="246"/>
      <c r="I239" s="247"/>
      <c r="J239" s="248"/>
      <c r="K239" s="249"/>
      <c r="L239" s="250"/>
      <c r="M239" s="251"/>
      <c r="N239" s="252"/>
      <c r="O239" s="253"/>
      <c r="P239" s="254"/>
      <c r="Q239" s="255"/>
      <c r="R239" s="256"/>
      <c r="S239" s="257">
        <f t="shared" si="12"/>
        <v>0</v>
      </c>
      <c r="T239" s="257">
        <f t="shared" si="14"/>
        <v>0</v>
      </c>
      <c r="U239" s="319" t="str">
        <f t="shared" si="13"/>
        <v>-</v>
      </c>
      <c r="V239" s="258" t="s">
        <v>331</v>
      </c>
      <c r="W239" s="329">
        <v>0.99</v>
      </c>
      <c r="X239" s="333">
        <f t="shared" si="15"/>
        <v>0</v>
      </c>
    </row>
    <row r="240" spans="1:24" s="209" customFormat="1" ht="37.25" customHeight="1">
      <c r="A240" s="226" t="s">
        <v>554</v>
      </c>
      <c r="B240" s="276" t="s">
        <v>627</v>
      </c>
      <c r="C240" s="227" t="s">
        <v>628</v>
      </c>
      <c r="D240" s="219">
        <v>2</v>
      </c>
      <c r="E240" s="243">
        <v>140</v>
      </c>
      <c r="F240" s="244"/>
      <c r="G240" s="245"/>
      <c r="H240" s="246"/>
      <c r="I240" s="247"/>
      <c r="J240" s="248"/>
      <c r="K240" s="249"/>
      <c r="L240" s="250"/>
      <c r="M240" s="251"/>
      <c r="N240" s="252"/>
      <c r="O240" s="253"/>
      <c r="P240" s="254"/>
      <c r="Q240" s="255"/>
      <c r="R240" s="256"/>
      <c r="S240" s="257">
        <f t="shared" si="12"/>
        <v>0</v>
      </c>
      <c r="T240" s="257">
        <f t="shared" si="14"/>
        <v>0</v>
      </c>
      <c r="U240" s="319" t="str">
        <f t="shared" si="13"/>
        <v>-</v>
      </c>
      <c r="V240" s="258" t="s">
        <v>629</v>
      </c>
      <c r="W240" s="329">
        <v>1.95</v>
      </c>
      <c r="X240" s="333">
        <f t="shared" si="15"/>
        <v>0</v>
      </c>
    </row>
    <row r="241" spans="1:24" s="209" customFormat="1" ht="37.25" customHeight="1">
      <c r="A241" s="226" t="s">
        <v>554</v>
      </c>
      <c r="B241" s="276" t="s">
        <v>630</v>
      </c>
      <c r="C241" s="227" t="s">
        <v>631</v>
      </c>
      <c r="D241" s="219">
        <v>2</v>
      </c>
      <c r="E241" s="243">
        <v>127</v>
      </c>
      <c r="F241" s="244"/>
      <c r="G241" s="245"/>
      <c r="H241" s="246"/>
      <c r="I241" s="247"/>
      <c r="J241" s="248"/>
      <c r="K241" s="249"/>
      <c r="L241" s="250"/>
      <c r="M241" s="251"/>
      <c r="N241" s="252"/>
      <c r="O241" s="253"/>
      <c r="P241" s="254"/>
      <c r="Q241" s="255"/>
      <c r="R241" s="256"/>
      <c r="S241" s="257">
        <f t="shared" si="12"/>
        <v>0</v>
      </c>
      <c r="T241" s="257">
        <f t="shared" si="14"/>
        <v>0</v>
      </c>
      <c r="U241" s="319" t="str">
        <f t="shared" si="13"/>
        <v>-</v>
      </c>
      <c r="V241" s="258" t="s">
        <v>632</v>
      </c>
      <c r="W241" s="329">
        <v>1.71</v>
      </c>
      <c r="X241" s="333">
        <f t="shared" si="15"/>
        <v>0</v>
      </c>
    </row>
    <row r="242" spans="1:24" s="209" customFormat="1" ht="37.25" customHeight="1">
      <c r="A242" s="226" t="s">
        <v>554</v>
      </c>
      <c r="B242" s="276" t="s">
        <v>633</v>
      </c>
      <c r="C242" s="227" t="s">
        <v>634</v>
      </c>
      <c r="D242" s="219">
        <v>2</v>
      </c>
      <c r="E242" s="243">
        <v>133</v>
      </c>
      <c r="F242" s="244"/>
      <c r="G242" s="245"/>
      <c r="H242" s="246"/>
      <c r="I242" s="247"/>
      <c r="J242" s="248"/>
      <c r="K242" s="249"/>
      <c r="L242" s="250"/>
      <c r="M242" s="251"/>
      <c r="N242" s="252"/>
      <c r="O242" s="253"/>
      <c r="P242" s="254"/>
      <c r="Q242" s="255"/>
      <c r="R242" s="256"/>
      <c r="S242" s="257">
        <f t="shared" si="12"/>
        <v>0</v>
      </c>
      <c r="T242" s="257">
        <f t="shared" si="14"/>
        <v>0</v>
      </c>
      <c r="U242" s="319" t="str">
        <f t="shared" si="13"/>
        <v>-</v>
      </c>
      <c r="V242" s="258" t="s">
        <v>635</v>
      </c>
      <c r="W242" s="329">
        <v>1.82</v>
      </c>
      <c r="X242" s="333">
        <f t="shared" si="15"/>
        <v>0</v>
      </c>
    </row>
    <row r="243" spans="1:24" s="209" customFormat="1" ht="37.25" customHeight="1">
      <c r="A243" s="226" t="s">
        <v>554</v>
      </c>
      <c r="B243" s="276" t="s">
        <v>636</v>
      </c>
      <c r="C243" s="227" t="s">
        <v>637</v>
      </c>
      <c r="D243" s="219">
        <v>2</v>
      </c>
      <c r="E243" s="243">
        <v>129</v>
      </c>
      <c r="F243" s="244"/>
      <c r="G243" s="245"/>
      <c r="H243" s="246"/>
      <c r="I243" s="247"/>
      <c r="J243" s="248"/>
      <c r="K243" s="249"/>
      <c r="L243" s="250"/>
      <c r="M243" s="251"/>
      <c r="N243" s="252"/>
      <c r="O243" s="253"/>
      <c r="P243" s="254"/>
      <c r="Q243" s="255"/>
      <c r="R243" s="256"/>
      <c r="S243" s="257">
        <f t="shared" si="12"/>
        <v>0</v>
      </c>
      <c r="T243" s="257">
        <f t="shared" si="14"/>
        <v>0</v>
      </c>
      <c r="U243" s="319" t="str">
        <f t="shared" si="13"/>
        <v>-</v>
      </c>
      <c r="V243" s="258" t="s">
        <v>638</v>
      </c>
      <c r="W243" s="329">
        <v>1.76</v>
      </c>
      <c r="X243" s="333">
        <f t="shared" si="15"/>
        <v>0</v>
      </c>
    </row>
    <row r="244" spans="1:24" s="209" customFormat="1" ht="37.25" customHeight="1">
      <c r="A244" s="226" t="s">
        <v>554</v>
      </c>
      <c r="B244" s="276" t="s">
        <v>639</v>
      </c>
      <c r="C244" s="227" t="s">
        <v>640</v>
      </c>
      <c r="D244" s="219">
        <v>2</v>
      </c>
      <c r="E244" s="243">
        <v>99</v>
      </c>
      <c r="F244" s="244"/>
      <c r="G244" s="245"/>
      <c r="H244" s="246"/>
      <c r="I244" s="247"/>
      <c r="J244" s="248"/>
      <c r="K244" s="249"/>
      <c r="L244" s="250"/>
      <c r="M244" s="251"/>
      <c r="N244" s="252"/>
      <c r="O244" s="253"/>
      <c r="P244" s="254"/>
      <c r="Q244" s="255"/>
      <c r="R244" s="256"/>
      <c r="S244" s="257">
        <f t="shared" si="12"/>
        <v>0</v>
      </c>
      <c r="T244" s="257">
        <f t="shared" si="14"/>
        <v>0</v>
      </c>
      <c r="U244" s="319" t="str">
        <f t="shared" si="13"/>
        <v>-</v>
      </c>
      <c r="V244" s="258" t="s">
        <v>325</v>
      </c>
      <c r="W244" s="329">
        <v>1.25</v>
      </c>
      <c r="X244" s="333">
        <f t="shared" si="15"/>
        <v>0</v>
      </c>
    </row>
    <row r="245" spans="1:24" s="209" customFormat="1" ht="37.25" customHeight="1">
      <c r="A245" s="226" t="s">
        <v>554</v>
      </c>
      <c r="B245" s="276" t="s">
        <v>641</v>
      </c>
      <c r="C245" s="227" t="s">
        <v>642</v>
      </c>
      <c r="D245" s="219">
        <v>1</v>
      </c>
      <c r="E245" s="243">
        <v>80</v>
      </c>
      <c r="F245" s="244"/>
      <c r="G245" s="245"/>
      <c r="H245" s="246"/>
      <c r="I245" s="247"/>
      <c r="J245" s="248"/>
      <c r="K245" s="249"/>
      <c r="L245" s="250"/>
      <c r="M245" s="251"/>
      <c r="N245" s="252"/>
      <c r="O245" s="253"/>
      <c r="P245" s="254"/>
      <c r="Q245" s="255"/>
      <c r="R245" s="256"/>
      <c r="S245" s="257">
        <f t="shared" si="12"/>
        <v>0</v>
      </c>
      <c r="T245" s="257">
        <f t="shared" si="14"/>
        <v>0</v>
      </c>
      <c r="U245" s="319" t="str">
        <f t="shared" si="13"/>
        <v>-</v>
      </c>
      <c r="V245" s="258" t="s">
        <v>480</v>
      </c>
      <c r="W245" s="329">
        <v>1.1200000000000001</v>
      </c>
      <c r="X245" s="333">
        <f t="shared" si="15"/>
        <v>0</v>
      </c>
    </row>
    <row r="246" spans="1:24" s="209" customFormat="1" ht="37.25" customHeight="1">
      <c r="A246" s="226" t="s">
        <v>554</v>
      </c>
      <c r="B246" s="276" t="s">
        <v>643</v>
      </c>
      <c r="C246" s="227" t="s">
        <v>644</v>
      </c>
      <c r="D246" s="219">
        <v>1</v>
      </c>
      <c r="E246" s="243">
        <v>96</v>
      </c>
      <c r="F246" s="244"/>
      <c r="G246" s="245"/>
      <c r="H246" s="246"/>
      <c r="I246" s="247"/>
      <c r="J246" s="248"/>
      <c r="K246" s="249"/>
      <c r="L246" s="250"/>
      <c r="M246" s="251"/>
      <c r="N246" s="252"/>
      <c r="O246" s="253"/>
      <c r="P246" s="254"/>
      <c r="Q246" s="255"/>
      <c r="R246" s="256"/>
      <c r="S246" s="257">
        <f t="shared" si="12"/>
        <v>0</v>
      </c>
      <c r="T246" s="257">
        <f t="shared" si="14"/>
        <v>0</v>
      </c>
      <c r="U246" s="319" t="str">
        <f t="shared" si="13"/>
        <v>-</v>
      </c>
      <c r="V246" s="258" t="s">
        <v>645</v>
      </c>
      <c r="W246" s="329">
        <v>1.4</v>
      </c>
      <c r="X246" s="333">
        <f t="shared" si="15"/>
        <v>0</v>
      </c>
    </row>
    <row r="247" spans="1:24" s="209" customFormat="1" ht="37.25" customHeight="1">
      <c r="A247" s="226" t="s">
        <v>554</v>
      </c>
      <c r="B247" s="276" t="s">
        <v>646</v>
      </c>
      <c r="C247" s="227" t="s">
        <v>647</v>
      </c>
      <c r="D247" s="219">
        <v>1</v>
      </c>
      <c r="E247" s="243">
        <v>209</v>
      </c>
      <c r="F247" s="244"/>
      <c r="G247" s="245"/>
      <c r="H247" s="246"/>
      <c r="I247" s="247"/>
      <c r="J247" s="248"/>
      <c r="K247" s="249"/>
      <c r="L247" s="250"/>
      <c r="M247" s="251"/>
      <c r="N247" s="252"/>
      <c r="O247" s="253"/>
      <c r="P247" s="254"/>
      <c r="Q247" s="255"/>
      <c r="R247" s="256"/>
      <c r="S247" s="257">
        <f t="shared" si="12"/>
        <v>0</v>
      </c>
      <c r="T247" s="257">
        <f t="shared" si="14"/>
        <v>0</v>
      </c>
      <c r="U247" s="319" t="str">
        <f t="shared" si="13"/>
        <v>-</v>
      </c>
      <c r="V247" s="258" t="s">
        <v>147</v>
      </c>
      <c r="W247" s="329">
        <v>3.34</v>
      </c>
      <c r="X247" s="333">
        <f t="shared" si="15"/>
        <v>0</v>
      </c>
    </row>
    <row r="248" spans="1:24" s="209" customFormat="1" ht="37.25" customHeight="1">
      <c r="A248" s="226" t="s">
        <v>554</v>
      </c>
      <c r="B248" s="276" t="s">
        <v>648</v>
      </c>
      <c r="C248" s="227" t="s">
        <v>649</v>
      </c>
      <c r="D248" s="219">
        <v>1</v>
      </c>
      <c r="E248" s="243">
        <v>114</v>
      </c>
      <c r="F248" s="244"/>
      <c r="G248" s="245"/>
      <c r="H248" s="246"/>
      <c r="I248" s="247"/>
      <c r="J248" s="248"/>
      <c r="K248" s="249"/>
      <c r="L248" s="250"/>
      <c r="M248" s="251"/>
      <c r="N248" s="252"/>
      <c r="O248" s="253"/>
      <c r="P248" s="254"/>
      <c r="Q248" s="255"/>
      <c r="R248" s="256"/>
      <c r="S248" s="257">
        <f t="shared" si="12"/>
        <v>0</v>
      </c>
      <c r="T248" s="257">
        <f t="shared" si="14"/>
        <v>0</v>
      </c>
      <c r="U248" s="319" t="str">
        <f t="shared" si="13"/>
        <v>-</v>
      </c>
      <c r="V248" s="258" t="s">
        <v>147</v>
      </c>
      <c r="W248" s="329">
        <v>1.73</v>
      </c>
      <c r="X248" s="333">
        <f t="shared" si="15"/>
        <v>0</v>
      </c>
    </row>
    <row r="249" spans="1:24" s="209" customFormat="1" ht="37.25" customHeight="1">
      <c r="A249" s="226" t="s">
        <v>554</v>
      </c>
      <c r="B249" s="276" t="s">
        <v>650</v>
      </c>
      <c r="C249" s="227" t="s">
        <v>651</v>
      </c>
      <c r="D249" s="219">
        <v>1</v>
      </c>
      <c r="E249" s="243">
        <v>110</v>
      </c>
      <c r="F249" s="244"/>
      <c r="G249" s="245"/>
      <c r="H249" s="246"/>
      <c r="I249" s="247"/>
      <c r="J249" s="248"/>
      <c r="K249" s="249"/>
      <c r="L249" s="250"/>
      <c r="M249" s="251"/>
      <c r="N249" s="252"/>
      <c r="O249" s="253"/>
      <c r="P249" s="254"/>
      <c r="Q249" s="255"/>
      <c r="R249" s="256"/>
      <c r="S249" s="257">
        <f t="shared" si="12"/>
        <v>0</v>
      </c>
      <c r="T249" s="257">
        <f t="shared" si="14"/>
        <v>0</v>
      </c>
      <c r="U249" s="319" t="str">
        <f t="shared" si="13"/>
        <v>-</v>
      </c>
      <c r="V249" s="258" t="s">
        <v>645</v>
      </c>
      <c r="W249" s="329">
        <v>1.66</v>
      </c>
      <c r="X249" s="333">
        <f t="shared" si="15"/>
        <v>0</v>
      </c>
    </row>
    <row r="250" spans="1:24" s="209" customFormat="1" ht="37.25" customHeight="1">
      <c r="A250" s="226" t="s">
        <v>554</v>
      </c>
      <c r="B250" s="281" t="s">
        <v>652</v>
      </c>
      <c r="C250" s="282" t="s">
        <v>653</v>
      </c>
      <c r="D250" s="283">
        <v>1</v>
      </c>
      <c r="E250" s="243">
        <v>119</v>
      </c>
      <c r="F250" s="244"/>
      <c r="G250" s="245"/>
      <c r="H250" s="246"/>
      <c r="I250" s="247"/>
      <c r="J250" s="248"/>
      <c r="K250" s="249"/>
      <c r="L250" s="250"/>
      <c r="M250" s="251"/>
      <c r="N250" s="252"/>
      <c r="O250" s="253"/>
      <c r="P250" s="254"/>
      <c r="Q250" s="255"/>
      <c r="R250" s="256"/>
      <c r="S250" s="257">
        <f t="shared" si="12"/>
        <v>0</v>
      </c>
      <c r="T250" s="257">
        <f t="shared" si="14"/>
        <v>0</v>
      </c>
      <c r="U250" s="319" t="str">
        <f t="shared" si="13"/>
        <v>-</v>
      </c>
      <c r="V250" s="258" t="s">
        <v>147</v>
      </c>
      <c r="W250" s="329">
        <v>1.8</v>
      </c>
      <c r="X250" s="333">
        <f t="shared" si="15"/>
        <v>0</v>
      </c>
    </row>
    <row r="251" spans="1:24" s="209" customFormat="1" ht="37.25" customHeight="1">
      <c r="A251" s="226" t="s">
        <v>1122</v>
      </c>
      <c r="B251" s="276" t="s">
        <v>1172</v>
      </c>
      <c r="C251" s="227" t="s">
        <v>1173</v>
      </c>
      <c r="D251" s="219">
        <v>30</v>
      </c>
      <c r="E251" s="243">
        <v>111</v>
      </c>
      <c r="F251" s="244"/>
      <c r="G251" s="245"/>
      <c r="H251" s="246"/>
      <c r="I251" s="247"/>
      <c r="J251" s="248"/>
      <c r="K251" s="249"/>
      <c r="L251" s="250"/>
      <c r="M251" s="251"/>
      <c r="N251" s="252"/>
      <c r="O251" s="253"/>
      <c r="P251" s="254"/>
      <c r="Q251" s="255"/>
      <c r="R251" s="256"/>
      <c r="S251" s="257">
        <f t="shared" si="12"/>
        <v>0</v>
      </c>
      <c r="T251" s="257">
        <f t="shared" si="14"/>
        <v>0</v>
      </c>
      <c r="U251" s="319" t="str">
        <f t="shared" si="13"/>
        <v>-</v>
      </c>
      <c r="V251" s="258"/>
      <c r="W251" s="329">
        <v>0.40500000000000003</v>
      </c>
      <c r="X251" s="333">
        <f t="shared" si="15"/>
        <v>0</v>
      </c>
    </row>
    <row r="252" spans="1:24" s="209" customFormat="1" ht="37.25" customHeight="1">
      <c r="A252" s="226" t="s">
        <v>1122</v>
      </c>
      <c r="B252" s="276" t="s">
        <v>1174</v>
      </c>
      <c r="C252" s="227" t="s">
        <v>1175</v>
      </c>
      <c r="D252" s="219">
        <v>20</v>
      </c>
      <c r="E252" s="243">
        <v>80</v>
      </c>
      <c r="F252" s="244"/>
      <c r="G252" s="245"/>
      <c r="H252" s="246"/>
      <c r="I252" s="247"/>
      <c r="J252" s="248"/>
      <c r="K252" s="249"/>
      <c r="L252" s="250"/>
      <c r="M252" s="251"/>
      <c r="N252" s="252"/>
      <c r="O252" s="253"/>
      <c r="P252" s="254"/>
      <c r="Q252" s="255"/>
      <c r="R252" s="256"/>
      <c r="S252" s="257">
        <f t="shared" si="12"/>
        <v>0</v>
      </c>
      <c r="T252" s="257">
        <f t="shared" si="14"/>
        <v>0</v>
      </c>
      <c r="U252" s="319" t="str">
        <f t="shared" si="13"/>
        <v>-</v>
      </c>
      <c r="V252" s="258"/>
      <c r="W252" s="329">
        <v>0.379</v>
      </c>
      <c r="X252" s="333">
        <f t="shared" si="15"/>
        <v>0</v>
      </c>
    </row>
    <row r="253" spans="1:24" s="209" customFormat="1" ht="37.25" customHeight="1">
      <c r="A253" s="226" t="s">
        <v>1122</v>
      </c>
      <c r="B253" s="227" t="s">
        <v>1176</v>
      </c>
      <c r="C253" s="227" t="s">
        <v>1177</v>
      </c>
      <c r="D253" s="219">
        <v>20</v>
      </c>
      <c r="E253" s="243">
        <v>113</v>
      </c>
      <c r="F253" s="244"/>
      <c r="G253" s="245"/>
      <c r="H253" s="246"/>
      <c r="I253" s="247"/>
      <c r="J253" s="248"/>
      <c r="K253" s="249"/>
      <c r="L253" s="250"/>
      <c r="M253" s="251"/>
      <c r="N253" s="252"/>
      <c r="O253" s="253"/>
      <c r="P253" s="254"/>
      <c r="Q253" s="255"/>
      <c r="R253" s="256"/>
      <c r="S253" s="257">
        <f t="shared" si="12"/>
        <v>0</v>
      </c>
      <c r="T253" s="257">
        <f t="shared" si="14"/>
        <v>0</v>
      </c>
      <c r="U253" s="319" t="str">
        <f t="shared" si="13"/>
        <v>-</v>
      </c>
      <c r="V253" s="258" t="s">
        <v>1358</v>
      </c>
      <c r="W253" s="329">
        <v>0.83199999999999996</v>
      </c>
      <c r="X253" s="333">
        <f t="shared" si="15"/>
        <v>0</v>
      </c>
    </row>
    <row r="254" spans="1:24" s="209" customFormat="1" ht="37.25" customHeight="1">
      <c r="A254" s="226" t="s">
        <v>1122</v>
      </c>
      <c r="B254" s="276" t="s">
        <v>1178</v>
      </c>
      <c r="C254" s="227" t="s">
        <v>1179</v>
      </c>
      <c r="D254" s="219">
        <v>15</v>
      </c>
      <c r="E254" s="243">
        <v>111</v>
      </c>
      <c r="F254" s="244"/>
      <c r="G254" s="245"/>
      <c r="H254" s="246"/>
      <c r="I254" s="247"/>
      <c r="J254" s="248"/>
      <c r="K254" s="249"/>
      <c r="L254" s="250"/>
      <c r="M254" s="251"/>
      <c r="N254" s="252"/>
      <c r="O254" s="253"/>
      <c r="P254" s="254"/>
      <c r="Q254" s="255"/>
      <c r="R254" s="256"/>
      <c r="S254" s="257">
        <f t="shared" si="12"/>
        <v>0</v>
      </c>
      <c r="T254" s="257">
        <f t="shared" si="14"/>
        <v>0</v>
      </c>
      <c r="U254" s="319" t="str">
        <f t="shared" si="13"/>
        <v>-</v>
      </c>
      <c r="V254" s="258"/>
      <c r="W254" s="329">
        <v>1.68</v>
      </c>
      <c r="X254" s="333">
        <f t="shared" si="15"/>
        <v>0</v>
      </c>
    </row>
    <row r="255" spans="1:24" s="209" customFormat="1" ht="37.25" customHeight="1">
      <c r="A255" s="226" t="s">
        <v>1122</v>
      </c>
      <c r="B255" s="227" t="s">
        <v>1180</v>
      </c>
      <c r="C255" s="227" t="s">
        <v>1181</v>
      </c>
      <c r="D255" s="219">
        <v>15</v>
      </c>
      <c r="E255" s="243">
        <v>88</v>
      </c>
      <c r="F255" s="244"/>
      <c r="G255" s="245"/>
      <c r="H255" s="246"/>
      <c r="I255" s="247"/>
      <c r="J255" s="248"/>
      <c r="K255" s="249"/>
      <c r="L255" s="250"/>
      <c r="M255" s="251"/>
      <c r="N255" s="252"/>
      <c r="O255" s="253"/>
      <c r="P255" s="254"/>
      <c r="Q255" s="255"/>
      <c r="R255" s="256"/>
      <c r="S255" s="257">
        <f t="shared" si="12"/>
        <v>0</v>
      </c>
      <c r="T255" s="257">
        <f t="shared" si="14"/>
        <v>0</v>
      </c>
      <c r="U255" s="319" t="str">
        <f t="shared" si="13"/>
        <v>-</v>
      </c>
      <c r="V255" s="258" t="s">
        <v>1359</v>
      </c>
      <c r="W255" s="329">
        <v>0.70199999999999996</v>
      </c>
      <c r="X255" s="333">
        <f t="shared" si="15"/>
        <v>0</v>
      </c>
    </row>
    <row r="256" spans="1:24" s="209" customFormat="1" ht="37.25" customHeight="1">
      <c r="A256" s="226" t="s">
        <v>1122</v>
      </c>
      <c r="B256" s="276" t="s">
        <v>1182</v>
      </c>
      <c r="C256" s="227" t="s">
        <v>1183</v>
      </c>
      <c r="D256" s="219">
        <v>5</v>
      </c>
      <c r="E256" s="243">
        <v>60</v>
      </c>
      <c r="F256" s="244"/>
      <c r="G256" s="245"/>
      <c r="H256" s="246"/>
      <c r="I256" s="247"/>
      <c r="J256" s="248"/>
      <c r="K256" s="249"/>
      <c r="L256" s="250"/>
      <c r="M256" s="251"/>
      <c r="N256" s="252"/>
      <c r="O256" s="253"/>
      <c r="P256" s="254"/>
      <c r="Q256" s="255"/>
      <c r="R256" s="256"/>
      <c r="S256" s="257">
        <f t="shared" si="12"/>
        <v>0</v>
      </c>
      <c r="T256" s="257">
        <f t="shared" si="14"/>
        <v>0</v>
      </c>
      <c r="U256" s="319" t="str">
        <f t="shared" si="13"/>
        <v>-</v>
      </c>
      <c r="V256" s="258" t="s">
        <v>1360</v>
      </c>
      <c r="W256" s="329">
        <v>0.95099999999999996</v>
      </c>
      <c r="X256" s="333">
        <f t="shared" si="15"/>
        <v>0</v>
      </c>
    </row>
    <row r="257" spans="1:24" s="209" customFormat="1" ht="37.25" customHeight="1">
      <c r="A257" s="226" t="s">
        <v>1122</v>
      </c>
      <c r="B257" s="276" t="s">
        <v>1184</v>
      </c>
      <c r="C257" s="227" t="s">
        <v>1185</v>
      </c>
      <c r="D257" s="219">
        <v>5</v>
      </c>
      <c r="E257" s="243">
        <v>93</v>
      </c>
      <c r="F257" s="244"/>
      <c r="G257" s="245"/>
      <c r="H257" s="246"/>
      <c r="I257" s="247"/>
      <c r="J257" s="248"/>
      <c r="K257" s="249"/>
      <c r="L257" s="250"/>
      <c r="M257" s="251"/>
      <c r="N257" s="252"/>
      <c r="O257" s="253"/>
      <c r="P257" s="254"/>
      <c r="Q257" s="255"/>
      <c r="R257" s="256"/>
      <c r="S257" s="257">
        <f t="shared" si="12"/>
        <v>0</v>
      </c>
      <c r="T257" s="257">
        <f t="shared" si="14"/>
        <v>0</v>
      </c>
      <c r="U257" s="319" t="str">
        <f t="shared" si="13"/>
        <v>-</v>
      </c>
      <c r="V257" s="258" t="s">
        <v>1361</v>
      </c>
      <c r="W257" s="329">
        <v>1.621</v>
      </c>
      <c r="X257" s="333">
        <f t="shared" si="15"/>
        <v>0</v>
      </c>
    </row>
    <row r="258" spans="1:24" s="209" customFormat="1" ht="37.25" customHeight="1">
      <c r="A258" s="226" t="s">
        <v>1122</v>
      </c>
      <c r="B258" s="276" t="s">
        <v>1186</v>
      </c>
      <c r="C258" s="227" t="s">
        <v>1187</v>
      </c>
      <c r="D258" s="219">
        <v>3</v>
      </c>
      <c r="E258" s="243">
        <v>105</v>
      </c>
      <c r="F258" s="244"/>
      <c r="G258" s="245"/>
      <c r="H258" s="246"/>
      <c r="I258" s="247"/>
      <c r="J258" s="248"/>
      <c r="K258" s="249"/>
      <c r="L258" s="250"/>
      <c r="M258" s="251"/>
      <c r="N258" s="252"/>
      <c r="O258" s="253"/>
      <c r="P258" s="254"/>
      <c r="Q258" s="255"/>
      <c r="R258" s="256"/>
      <c r="S258" s="257">
        <f t="shared" si="12"/>
        <v>0</v>
      </c>
      <c r="T258" s="257">
        <f t="shared" si="14"/>
        <v>0</v>
      </c>
      <c r="U258" s="319" t="str">
        <f t="shared" si="13"/>
        <v>-</v>
      </c>
      <c r="V258" s="258"/>
      <c r="W258" s="329">
        <v>1.28</v>
      </c>
      <c r="X258" s="333">
        <f t="shared" si="15"/>
        <v>0</v>
      </c>
    </row>
    <row r="259" spans="1:24" s="209" customFormat="1" ht="37.25" customHeight="1">
      <c r="A259" s="226" t="s">
        <v>1122</v>
      </c>
      <c r="B259" s="276" t="s">
        <v>1188</v>
      </c>
      <c r="C259" s="227" t="s">
        <v>1189</v>
      </c>
      <c r="D259" s="219">
        <v>3</v>
      </c>
      <c r="E259" s="243">
        <v>86</v>
      </c>
      <c r="F259" s="244"/>
      <c r="G259" s="245"/>
      <c r="H259" s="246"/>
      <c r="I259" s="247"/>
      <c r="J259" s="248"/>
      <c r="K259" s="249"/>
      <c r="L259" s="250"/>
      <c r="M259" s="251"/>
      <c r="N259" s="252"/>
      <c r="O259" s="253"/>
      <c r="P259" s="254"/>
      <c r="Q259" s="255"/>
      <c r="R259" s="256"/>
      <c r="S259" s="257">
        <f t="shared" si="12"/>
        <v>0</v>
      </c>
      <c r="T259" s="257">
        <f t="shared" si="14"/>
        <v>0</v>
      </c>
      <c r="U259" s="319" t="str">
        <f t="shared" si="13"/>
        <v>-</v>
      </c>
      <c r="V259" s="258"/>
      <c r="W259" s="329">
        <v>0.83499999999999996</v>
      </c>
      <c r="X259" s="333">
        <f t="shared" si="15"/>
        <v>0</v>
      </c>
    </row>
    <row r="260" spans="1:24" s="209" customFormat="1" ht="37.25" customHeight="1">
      <c r="A260" s="226" t="s">
        <v>1122</v>
      </c>
      <c r="B260" s="276" t="s">
        <v>1190</v>
      </c>
      <c r="C260" s="227" t="s">
        <v>1191</v>
      </c>
      <c r="D260" s="219">
        <v>3</v>
      </c>
      <c r="E260" s="243">
        <v>100</v>
      </c>
      <c r="F260" s="244"/>
      <c r="G260" s="245"/>
      <c r="H260" s="246"/>
      <c r="I260" s="247"/>
      <c r="J260" s="248"/>
      <c r="K260" s="249"/>
      <c r="L260" s="250"/>
      <c r="M260" s="251"/>
      <c r="N260" s="252"/>
      <c r="O260" s="253"/>
      <c r="P260" s="254"/>
      <c r="Q260" s="255"/>
      <c r="R260" s="256"/>
      <c r="S260" s="257">
        <f t="shared" si="12"/>
        <v>0</v>
      </c>
      <c r="T260" s="257">
        <f t="shared" si="14"/>
        <v>0</v>
      </c>
      <c r="U260" s="319" t="str">
        <f t="shared" si="13"/>
        <v>-</v>
      </c>
      <c r="V260" s="258"/>
      <c r="W260" s="329">
        <v>1.0169999999999999</v>
      </c>
      <c r="X260" s="333">
        <f t="shared" si="15"/>
        <v>0</v>
      </c>
    </row>
    <row r="261" spans="1:24" s="209" customFormat="1" ht="37.25" customHeight="1">
      <c r="A261" s="226" t="s">
        <v>1122</v>
      </c>
      <c r="B261" s="276" t="s">
        <v>1192</v>
      </c>
      <c r="C261" s="227" t="s">
        <v>1193</v>
      </c>
      <c r="D261" s="219">
        <v>3</v>
      </c>
      <c r="E261" s="243">
        <v>147</v>
      </c>
      <c r="F261" s="244"/>
      <c r="G261" s="245"/>
      <c r="H261" s="246"/>
      <c r="I261" s="247"/>
      <c r="J261" s="248"/>
      <c r="K261" s="249"/>
      <c r="L261" s="250"/>
      <c r="M261" s="251"/>
      <c r="N261" s="252"/>
      <c r="O261" s="253"/>
      <c r="P261" s="254"/>
      <c r="Q261" s="255"/>
      <c r="R261" s="256"/>
      <c r="S261" s="257">
        <f t="shared" si="12"/>
        <v>0</v>
      </c>
      <c r="T261" s="257">
        <f t="shared" si="14"/>
        <v>0</v>
      </c>
      <c r="U261" s="319" t="str">
        <f t="shared" si="13"/>
        <v>-</v>
      </c>
      <c r="V261" s="258" t="s">
        <v>423</v>
      </c>
      <c r="W261" s="329">
        <v>1.6919999999999999</v>
      </c>
      <c r="X261" s="333">
        <f t="shared" si="15"/>
        <v>0</v>
      </c>
    </row>
    <row r="262" spans="1:24" s="209" customFormat="1" ht="37.25" customHeight="1">
      <c r="A262" s="226" t="s">
        <v>1122</v>
      </c>
      <c r="B262" s="276" t="s">
        <v>1194</v>
      </c>
      <c r="C262" s="227" t="s">
        <v>1195</v>
      </c>
      <c r="D262" s="219">
        <v>3</v>
      </c>
      <c r="E262" s="243">
        <v>151</v>
      </c>
      <c r="F262" s="244"/>
      <c r="G262" s="245"/>
      <c r="H262" s="246"/>
      <c r="I262" s="247"/>
      <c r="J262" s="248"/>
      <c r="K262" s="249"/>
      <c r="L262" s="250"/>
      <c r="M262" s="251"/>
      <c r="N262" s="252"/>
      <c r="O262" s="253"/>
      <c r="P262" s="254"/>
      <c r="Q262" s="255"/>
      <c r="R262" s="256"/>
      <c r="S262" s="257">
        <f t="shared" ref="S262:S338" si="16">F262+G262+H262+I262+J262+K262+L262+M262+N262+O262+P262+Q262+R262</f>
        <v>0</v>
      </c>
      <c r="T262" s="257">
        <f t="shared" si="14"/>
        <v>0</v>
      </c>
      <c r="U262" s="319" t="str">
        <f t="shared" ref="U262:U338" si="17">IF(S262&gt;0,S262*E262,"-")</f>
        <v>-</v>
      </c>
      <c r="V262" s="258" t="s">
        <v>1362</v>
      </c>
      <c r="W262" s="329">
        <v>1.9370000000000001</v>
      </c>
      <c r="X262" s="333">
        <f t="shared" si="15"/>
        <v>0</v>
      </c>
    </row>
    <row r="263" spans="1:24" s="209" customFormat="1" ht="37.25" customHeight="1">
      <c r="A263" s="226" t="s">
        <v>1122</v>
      </c>
      <c r="B263" s="276" t="s">
        <v>1196</v>
      </c>
      <c r="C263" s="227" t="s">
        <v>1197</v>
      </c>
      <c r="D263" s="219">
        <v>2</v>
      </c>
      <c r="E263" s="243">
        <v>114</v>
      </c>
      <c r="F263" s="244"/>
      <c r="G263" s="245"/>
      <c r="H263" s="246"/>
      <c r="I263" s="247"/>
      <c r="J263" s="248"/>
      <c r="K263" s="249"/>
      <c r="L263" s="250"/>
      <c r="M263" s="251"/>
      <c r="N263" s="252"/>
      <c r="O263" s="253"/>
      <c r="P263" s="254"/>
      <c r="Q263" s="255"/>
      <c r="R263" s="256"/>
      <c r="S263" s="257">
        <f t="shared" si="16"/>
        <v>0</v>
      </c>
      <c r="T263" s="257">
        <f t="shared" ref="T263:T387" si="18">S263*D263</f>
        <v>0</v>
      </c>
      <c r="U263" s="319" t="str">
        <f t="shared" si="17"/>
        <v>-</v>
      </c>
      <c r="V263" s="258"/>
      <c r="W263" s="329">
        <v>1.65</v>
      </c>
      <c r="X263" s="333">
        <f t="shared" ref="X263:X326" si="19">W263*S263</f>
        <v>0</v>
      </c>
    </row>
    <row r="264" spans="1:24" s="209" customFormat="1" ht="37.25" customHeight="1">
      <c r="A264" s="226" t="s">
        <v>1122</v>
      </c>
      <c r="B264" s="276" t="s">
        <v>1198</v>
      </c>
      <c r="C264" s="227" t="s">
        <v>1199</v>
      </c>
      <c r="D264" s="219">
        <v>3</v>
      </c>
      <c r="E264" s="243">
        <v>104</v>
      </c>
      <c r="F264" s="244"/>
      <c r="G264" s="245"/>
      <c r="H264" s="246"/>
      <c r="I264" s="247"/>
      <c r="J264" s="248"/>
      <c r="K264" s="249"/>
      <c r="L264" s="250"/>
      <c r="M264" s="251"/>
      <c r="N264" s="252"/>
      <c r="O264" s="253"/>
      <c r="P264" s="254"/>
      <c r="Q264" s="255"/>
      <c r="R264" s="256"/>
      <c r="S264" s="257">
        <f t="shared" si="16"/>
        <v>0</v>
      </c>
      <c r="T264" s="257">
        <f t="shared" si="18"/>
        <v>0</v>
      </c>
      <c r="U264" s="319" t="str">
        <f t="shared" si="17"/>
        <v>-</v>
      </c>
      <c r="V264" s="258"/>
      <c r="W264" s="329">
        <v>2.7080000000000002</v>
      </c>
      <c r="X264" s="333">
        <f t="shared" si="19"/>
        <v>0</v>
      </c>
    </row>
    <row r="265" spans="1:24" s="209" customFormat="1" ht="37.25" customHeight="1">
      <c r="A265" s="226" t="s">
        <v>1122</v>
      </c>
      <c r="B265" s="276" t="s">
        <v>1200</v>
      </c>
      <c r="C265" s="227" t="s">
        <v>1201</v>
      </c>
      <c r="D265" s="219">
        <v>2</v>
      </c>
      <c r="E265" s="243">
        <v>121</v>
      </c>
      <c r="F265" s="244"/>
      <c r="G265" s="245"/>
      <c r="H265" s="246"/>
      <c r="I265" s="247"/>
      <c r="J265" s="248"/>
      <c r="K265" s="249"/>
      <c r="L265" s="250"/>
      <c r="M265" s="251"/>
      <c r="N265" s="252"/>
      <c r="O265" s="253"/>
      <c r="P265" s="254"/>
      <c r="Q265" s="255"/>
      <c r="R265" s="256"/>
      <c r="S265" s="257">
        <f t="shared" si="16"/>
        <v>0</v>
      </c>
      <c r="T265" s="257">
        <f t="shared" si="18"/>
        <v>0</v>
      </c>
      <c r="U265" s="319" t="str">
        <f t="shared" si="17"/>
        <v>-</v>
      </c>
      <c r="V265" s="258" t="s">
        <v>423</v>
      </c>
      <c r="W265" s="329">
        <v>1.633</v>
      </c>
      <c r="X265" s="333">
        <f t="shared" si="19"/>
        <v>0</v>
      </c>
    </row>
    <row r="266" spans="1:24" s="209" customFormat="1" ht="37.25" customHeight="1">
      <c r="A266" s="226" t="s">
        <v>1122</v>
      </c>
      <c r="B266" s="276" t="s">
        <v>1202</v>
      </c>
      <c r="C266" s="227" t="s">
        <v>1203</v>
      </c>
      <c r="D266" s="219">
        <v>2</v>
      </c>
      <c r="E266" s="243">
        <v>115</v>
      </c>
      <c r="F266" s="244"/>
      <c r="G266" s="245"/>
      <c r="H266" s="246"/>
      <c r="I266" s="247"/>
      <c r="J266" s="248"/>
      <c r="K266" s="249"/>
      <c r="L266" s="250"/>
      <c r="M266" s="251"/>
      <c r="N266" s="252"/>
      <c r="O266" s="253"/>
      <c r="P266" s="254"/>
      <c r="Q266" s="255"/>
      <c r="R266" s="256"/>
      <c r="S266" s="257">
        <f t="shared" si="16"/>
        <v>0</v>
      </c>
      <c r="T266" s="257">
        <f t="shared" si="18"/>
        <v>0</v>
      </c>
      <c r="U266" s="319" t="str">
        <f t="shared" si="17"/>
        <v>-</v>
      </c>
      <c r="V266" s="258"/>
      <c r="W266" s="329">
        <v>1.4670000000000001</v>
      </c>
      <c r="X266" s="333">
        <f t="shared" si="19"/>
        <v>0</v>
      </c>
    </row>
    <row r="267" spans="1:24" s="209" customFormat="1" ht="37.25" customHeight="1">
      <c r="A267" s="226" t="s">
        <v>1122</v>
      </c>
      <c r="B267" s="276" t="s">
        <v>1204</v>
      </c>
      <c r="C267" s="227" t="s">
        <v>1205</v>
      </c>
      <c r="D267" s="219">
        <v>1</v>
      </c>
      <c r="E267" s="243">
        <v>68</v>
      </c>
      <c r="F267" s="244"/>
      <c r="G267" s="245"/>
      <c r="H267" s="246"/>
      <c r="I267" s="247"/>
      <c r="J267" s="248"/>
      <c r="K267" s="249"/>
      <c r="L267" s="250"/>
      <c r="M267" s="251"/>
      <c r="N267" s="252"/>
      <c r="O267" s="253"/>
      <c r="P267" s="254"/>
      <c r="Q267" s="255"/>
      <c r="R267" s="256"/>
      <c r="S267" s="257">
        <f t="shared" si="16"/>
        <v>0</v>
      </c>
      <c r="T267" s="257">
        <f t="shared" si="18"/>
        <v>0</v>
      </c>
      <c r="U267" s="319" t="str">
        <f t="shared" si="17"/>
        <v>-</v>
      </c>
      <c r="V267" s="258"/>
      <c r="W267" s="329">
        <v>0.97899999999999998</v>
      </c>
      <c r="X267" s="333">
        <f t="shared" si="19"/>
        <v>0</v>
      </c>
    </row>
    <row r="268" spans="1:24" s="209" customFormat="1" ht="37.25" customHeight="1">
      <c r="A268" s="226" t="s">
        <v>1122</v>
      </c>
      <c r="B268" s="276" t="s">
        <v>1206</v>
      </c>
      <c r="C268" s="227" t="s">
        <v>1123</v>
      </c>
      <c r="D268" s="219">
        <v>2</v>
      </c>
      <c r="E268" s="243">
        <v>261</v>
      </c>
      <c r="F268" s="244"/>
      <c r="G268" s="245"/>
      <c r="H268" s="246"/>
      <c r="I268" s="247"/>
      <c r="J268" s="248"/>
      <c r="K268" s="249"/>
      <c r="L268" s="250"/>
      <c r="M268" s="251"/>
      <c r="N268" s="252"/>
      <c r="O268" s="253"/>
      <c r="P268" s="254"/>
      <c r="Q268" s="255"/>
      <c r="R268" s="256"/>
      <c r="S268" s="257">
        <f t="shared" si="16"/>
        <v>0</v>
      </c>
      <c r="T268" s="257">
        <f t="shared" si="18"/>
        <v>0</v>
      </c>
      <c r="U268" s="319" t="str">
        <f t="shared" si="17"/>
        <v>-</v>
      </c>
      <c r="V268" s="258" t="s">
        <v>1363</v>
      </c>
      <c r="W268" s="329">
        <v>0.59</v>
      </c>
      <c r="X268" s="333">
        <f t="shared" si="19"/>
        <v>0</v>
      </c>
    </row>
    <row r="269" spans="1:24" s="209" customFormat="1" ht="37.25" customHeight="1">
      <c r="A269" s="226" t="s">
        <v>1122</v>
      </c>
      <c r="B269" s="276" t="s">
        <v>1207</v>
      </c>
      <c r="C269" s="227" t="s">
        <v>1124</v>
      </c>
      <c r="D269" s="219">
        <v>1</v>
      </c>
      <c r="E269" s="243">
        <v>166</v>
      </c>
      <c r="F269" s="244"/>
      <c r="G269" s="245"/>
      <c r="H269" s="246"/>
      <c r="I269" s="247"/>
      <c r="J269" s="248"/>
      <c r="K269" s="249"/>
      <c r="L269" s="250"/>
      <c r="M269" s="251"/>
      <c r="N269" s="252"/>
      <c r="O269" s="253"/>
      <c r="P269" s="254"/>
      <c r="Q269" s="255"/>
      <c r="R269" s="256"/>
      <c r="S269" s="257">
        <f t="shared" si="16"/>
        <v>0</v>
      </c>
      <c r="T269" s="257">
        <f t="shared" si="18"/>
        <v>0</v>
      </c>
      <c r="U269" s="319" t="str">
        <f t="shared" si="17"/>
        <v>-</v>
      </c>
      <c r="V269" s="258" t="s">
        <v>480</v>
      </c>
      <c r="W269" s="329">
        <v>3.173</v>
      </c>
      <c r="X269" s="333">
        <f t="shared" si="19"/>
        <v>0</v>
      </c>
    </row>
    <row r="270" spans="1:24" s="209" customFormat="1" ht="37.25" customHeight="1">
      <c r="A270" s="226" t="s">
        <v>1122</v>
      </c>
      <c r="B270" s="276" t="s">
        <v>1281</v>
      </c>
      <c r="C270" s="227" t="s">
        <v>1282</v>
      </c>
      <c r="D270" s="219">
        <v>1</v>
      </c>
      <c r="E270" s="243">
        <v>122</v>
      </c>
      <c r="F270" s="244"/>
      <c r="G270" s="245"/>
      <c r="H270" s="246"/>
      <c r="I270" s="247"/>
      <c r="J270" s="248"/>
      <c r="K270" s="249"/>
      <c r="L270" s="250"/>
      <c r="M270" s="251"/>
      <c r="N270" s="252"/>
      <c r="O270" s="253"/>
      <c r="P270" s="254"/>
      <c r="Q270" s="255"/>
      <c r="R270" s="256"/>
      <c r="S270" s="257">
        <f t="shared" si="16"/>
        <v>0</v>
      </c>
      <c r="T270" s="257">
        <f t="shared" si="18"/>
        <v>0</v>
      </c>
      <c r="U270" s="224" t="str">
        <f t="shared" si="17"/>
        <v>-</v>
      </c>
      <c r="V270" s="258" t="s">
        <v>480</v>
      </c>
      <c r="W270" s="329">
        <v>1.9</v>
      </c>
      <c r="X270" s="333">
        <f t="shared" si="19"/>
        <v>0</v>
      </c>
    </row>
    <row r="271" spans="1:24" s="209" customFormat="1" ht="37.25" customHeight="1">
      <c r="A271" s="226" t="s">
        <v>1122</v>
      </c>
      <c r="B271" s="276" t="s">
        <v>1283</v>
      </c>
      <c r="C271" s="227" t="s">
        <v>1284</v>
      </c>
      <c r="D271" s="219">
        <v>1</v>
      </c>
      <c r="E271" s="243">
        <v>153</v>
      </c>
      <c r="F271" s="244"/>
      <c r="G271" s="245"/>
      <c r="H271" s="246"/>
      <c r="I271" s="247"/>
      <c r="J271" s="248"/>
      <c r="K271" s="249"/>
      <c r="L271" s="250"/>
      <c r="M271" s="251"/>
      <c r="N271" s="252"/>
      <c r="O271" s="253"/>
      <c r="P271" s="254"/>
      <c r="Q271" s="255"/>
      <c r="R271" s="256"/>
      <c r="S271" s="257">
        <f t="shared" si="16"/>
        <v>0</v>
      </c>
      <c r="T271" s="257">
        <f t="shared" si="18"/>
        <v>0</v>
      </c>
      <c r="U271" s="224" t="str">
        <f t="shared" si="17"/>
        <v>-</v>
      </c>
      <c r="V271" s="258"/>
      <c r="W271" s="329">
        <v>2.4700000000000002</v>
      </c>
      <c r="X271" s="333">
        <f t="shared" si="19"/>
        <v>0</v>
      </c>
    </row>
    <row r="272" spans="1:24" s="209" customFormat="1" ht="37.25" customHeight="1">
      <c r="A272" s="226" t="s">
        <v>1122</v>
      </c>
      <c r="B272" s="276" t="s">
        <v>1208</v>
      </c>
      <c r="C272" s="227" t="s">
        <v>1209</v>
      </c>
      <c r="D272" s="219">
        <v>5</v>
      </c>
      <c r="E272" s="243">
        <v>130</v>
      </c>
      <c r="F272" s="244"/>
      <c r="G272" s="245"/>
      <c r="H272" s="246"/>
      <c r="I272" s="247"/>
      <c r="J272" s="248"/>
      <c r="K272" s="249"/>
      <c r="L272" s="250"/>
      <c r="M272" s="251"/>
      <c r="N272" s="252"/>
      <c r="O272" s="253"/>
      <c r="P272" s="254"/>
      <c r="Q272" s="255"/>
      <c r="R272" s="256"/>
      <c r="S272" s="257">
        <f t="shared" si="16"/>
        <v>0</v>
      </c>
      <c r="T272" s="257">
        <f t="shared" si="18"/>
        <v>0</v>
      </c>
      <c r="U272" s="319" t="str">
        <f t="shared" si="17"/>
        <v>-</v>
      </c>
      <c r="V272" s="258"/>
      <c r="W272" s="329">
        <v>2.12</v>
      </c>
      <c r="X272" s="333">
        <f t="shared" si="19"/>
        <v>0</v>
      </c>
    </row>
    <row r="273" spans="1:24" s="209" customFormat="1" ht="37.25" customHeight="1">
      <c r="A273" s="226" t="s">
        <v>1122</v>
      </c>
      <c r="B273" s="276" t="s">
        <v>1210</v>
      </c>
      <c r="C273" s="227" t="s">
        <v>1211</v>
      </c>
      <c r="D273" s="219">
        <v>5</v>
      </c>
      <c r="E273" s="243">
        <v>111</v>
      </c>
      <c r="F273" s="244"/>
      <c r="G273" s="245"/>
      <c r="H273" s="246"/>
      <c r="I273" s="247"/>
      <c r="J273" s="248"/>
      <c r="K273" s="249"/>
      <c r="L273" s="250"/>
      <c r="M273" s="251"/>
      <c r="N273" s="252"/>
      <c r="O273" s="253"/>
      <c r="P273" s="254"/>
      <c r="Q273" s="255"/>
      <c r="R273" s="256"/>
      <c r="S273" s="257">
        <f t="shared" si="16"/>
        <v>0</v>
      </c>
      <c r="T273" s="257">
        <f t="shared" si="18"/>
        <v>0</v>
      </c>
      <c r="U273" s="319" t="str">
        <f t="shared" si="17"/>
        <v>-</v>
      </c>
      <c r="V273" s="258"/>
      <c r="W273" s="329">
        <v>1.77</v>
      </c>
      <c r="X273" s="333">
        <f t="shared" si="19"/>
        <v>0</v>
      </c>
    </row>
    <row r="274" spans="1:24" s="209" customFormat="1" ht="37.25" customHeight="1">
      <c r="A274" s="226" t="s">
        <v>1122</v>
      </c>
      <c r="B274" s="276" t="s">
        <v>1212</v>
      </c>
      <c r="C274" s="227" t="s">
        <v>1213</v>
      </c>
      <c r="D274" s="219">
        <v>5</v>
      </c>
      <c r="E274" s="243">
        <v>118</v>
      </c>
      <c r="F274" s="244"/>
      <c r="G274" s="245"/>
      <c r="H274" s="246"/>
      <c r="I274" s="247"/>
      <c r="J274" s="248"/>
      <c r="K274" s="249"/>
      <c r="L274" s="250"/>
      <c r="M274" s="251"/>
      <c r="N274" s="252"/>
      <c r="O274" s="253"/>
      <c r="P274" s="254"/>
      <c r="Q274" s="255"/>
      <c r="R274" s="256"/>
      <c r="S274" s="257">
        <f t="shared" si="16"/>
        <v>0</v>
      </c>
      <c r="T274" s="257">
        <f t="shared" si="18"/>
        <v>0</v>
      </c>
      <c r="U274" s="319" t="str">
        <f t="shared" si="17"/>
        <v>-</v>
      </c>
      <c r="V274" s="258"/>
      <c r="W274" s="329">
        <v>1.88</v>
      </c>
      <c r="X274" s="333">
        <f t="shared" si="19"/>
        <v>0</v>
      </c>
    </row>
    <row r="275" spans="1:24" s="209" customFormat="1" ht="37.25" customHeight="1">
      <c r="A275" s="226" t="s">
        <v>1122</v>
      </c>
      <c r="B275" s="276" t="s">
        <v>1279</v>
      </c>
      <c r="C275" s="227" t="s">
        <v>1280</v>
      </c>
      <c r="D275" s="219">
        <v>10</v>
      </c>
      <c r="E275" s="243">
        <v>128</v>
      </c>
      <c r="F275" s="244"/>
      <c r="G275" s="245"/>
      <c r="H275" s="246"/>
      <c r="I275" s="247"/>
      <c r="J275" s="248"/>
      <c r="K275" s="249"/>
      <c r="L275" s="250"/>
      <c r="M275" s="251"/>
      <c r="N275" s="252"/>
      <c r="O275" s="253"/>
      <c r="P275" s="254"/>
      <c r="Q275" s="255"/>
      <c r="R275" s="256"/>
      <c r="S275" s="257">
        <f t="shared" si="16"/>
        <v>0</v>
      </c>
      <c r="T275" s="257">
        <f t="shared" si="18"/>
        <v>0</v>
      </c>
      <c r="U275" s="224" t="str">
        <f t="shared" si="17"/>
        <v>-</v>
      </c>
      <c r="V275" s="258"/>
      <c r="W275" s="329">
        <v>1.78</v>
      </c>
      <c r="X275" s="333">
        <f t="shared" si="19"/>
        <v>0</v>
      </c>
    </row>
    <row r="276" spans="1:24" s="209" customFormat="1" ht="37.25" customHeight="1">
      <c r="A276" s="226" t="s">
        <v>1122</v>
      </c>
      <c r="B276" s="276" t="s">
        <v>1214</v>
      </c>
      <c r="C276" s="227" t="s">
        <v>1215</v>
      </c>
      <c r="D276" s="219">
        <v>15</v>
      </c>
      <c r="E276" s="243">
        <v>125</v>
      </c>
      <c r="F276" s="244"/>
      <c r="G276" s="245"/>
      <c r="H276" s="246"/>
      <c r="I276" s="247"/>
      <c r="J276" s="248"/>
      <c r="K276" s="249"/>
      <c r="L276" s="250"/>
      <c r="M276" s="251"/>
      <c r="N276" s="252"/>
      <c r="O276" s="253"/>
      <c r="P276" s="254"/>
      <c r="Q276" s="255"/>
      <c r="R276" s="256"/>
      <c r="S276" s="257">
        <f t="shared" si="16"/>
        <v>0</v>
      </c>
      <c r="T276" s="257">
        <f t="shared" si="18"/>
        <v>0</v>
      </c>
      <c r="U276" s="319" t="str">
        <f t="shared" si="17"/>
        <v>-</v>
      </c>
      <c r="V276" s="258"/>
      <c r="W276" s="329">
        <v>1.4</v>
      </c>
      <c r="X276" s="333">
        <f t="shared" si="19"/>
        <v>0</v>
      </c>
    </row>
    <row r="277" spans="1:24" s="209" customFormat="1" ht="37.25" customHeight="1">
      <c r="A277" s="226" t="s">
        <v>1122</v>
      </c>
      <c r="B277" s="276" t="s">
        <v>1216</v>
      </c>
      <c r="C277" s="227" t="s">
        <v>1217</v>
      </c>
      <c r="D277" s="219">
        <v>3</v>
      </c>
      <c r="E277" s="243">
        <v>144</v>
      </c>
      <c r="F277" s="244"/>
      <c r="G277" s="245"/>
      <c r="H277" s="246"/>
      <c r="I277" s="247"/>
      <c r="J277" s="248"/>
      <c r="K277" s="249"/>
      <c r="L277" s="250"/>
      <c r="M277" s="251"/>
      <c r="N277" s="252"/>
      <c r="O277" s="253"/>
      <c r="P277" s="254"/>
      <c r="Q277" s="255"/>
      <c r="R277" s="256"/>
      <c r="S277" s="257">
        <f t="shared" si="16"/>
        <v>0</v>
      </c>
      <c r="T277" s="257">
        <f t="shared" si="18"/>
        <v>0</v>
      </c>
      <c r="U277" s="319" t="str">
        <f t="shared" si="17"/>
        <v>-</v>
      </c>
      <c r="V277" s="258" t="s">
        <v>602</v>
      </c>
      <c r="W277" s="329">
        <v>1.58</v>
      </c>
      <c r="X277" s="333">
        <f t="shared" si="19"/>
        <v>0</v>
      </c>
    </row>
    <row r="278" spans="1:24" s="209" customFormat="1" ht="37.25" customHeight="1">
      <c r="A278" s="226" t="s">
        <v>1122</v>
      </c>
      <c r="B278" s="276" t="s">
        <v>1218</v>
      </c>
      <c r="C278" s="227" t="s">
        <v>1219</v>
      </c>
      <c r="D278" s="219">
        <v>3</v>
      </c>
      <c r="E278" s="243">
        <v>119</v>
      </c>
      <c r="F278" s="244"/>
      <c r="G278" s="245"/>
      <c r="H278" s="246"/>
      <c r="I278" s="247"/>
      <c r="J278" s="248"/>
      <c r="K278" s="249"/>
      <c r="L278" s="250"/>
      <c r="M278" s="251"/>
      <c r="N278" s="252"/>
      <c r="O278" s="253"/>
      <c r="P278" s="254"/>
      <c r="Q278" s="255"/>
      <c r="R278" s="256"/>
      <c r="S278" s="257">
        <f t="shared" si="16"/>
        <v>0</v>
      </c>
      <c r="T278" s="257">
        <f t="shared" si="18"/>
        <v>0</v>
      </c>
      <c r="U278" s="319" t="str">
        <f t="shared" si="17"/>
        <v>-</v>
      </c>
      <c r="V278" s="258" t="s">
        <v>1364</v>
      </c>
      <c r="W278" s="329">
        <v>1.46</v>
      </c>
      <c r="X278" s="333">
        <f t="shared" si="19"/>
        <v>0</v>
      </c>
    </row>
    <row r="279" spans="1:24" s="209" customFormat="1" ht="37.25" customHeight="1">
      <c r="A279" s="226" t="s">
        <v>1122</v>
      </c>
      <c r="B279" s="276" t="s">
        <v>1220</v>
      </c>
      <c r="C279" s="227" t="s">
        <v>1221</v>
      </c>
      <c r="D279" s="219">
        <v>5</v>
      </c>
      <c r="E279" s="243">
        <v>86</v>
      </c>
      <c r="F279" s="244"/>
      <c r="G279" s="245"/>
      <c r="H279" s="246"/>
      <c r="I279" s="247"/>
      <c r="J279" s="248"/>
      <c r="K279" s="249"/>
      <c r="L279" s="250"/>
      <c r="M279" s="251"/>
      <c r="N279" s="252"/>
      <c r="O279" s="253"/>
      <c r="P279" s="254"/>
      <c r="Q279" s="255"/>
      <c r="R279" s="256"/>
      <c r="S279" s="257">
        <f t="shared" si="16"/>
        <v>0</v>
      </c>
      <c r="T279" s="257">
        <f t="shared" si="18"/>
        <v>0</v>
      </c>
      <c r="U279" s="319" t="str">
        <f t="shared" si="17"/>
        <v>-</v>
      </c>
      <c r="V279" s="258" t="s">
        <v>1364</v>
      </c>
      <c r="W279" s="329">
        <v>1.32</v>
      </c>
      <c r="X279" s="333">
        <f t="shared" si="19"/>
        <v>0</v>
      </c>
    </row>
    <row r="280" spans="1:24" s="209" customFormat="1" ht="37.25" customHeight="1">
      <c r="A280" s="226" t="s">
        <v>1122</v>
      </c>
      <c r="B280" s="276" t="s">
        <v>1222</v>
      </c>
      <c r="C280" s="227" t="s">
        <v>1223</v>
      </c>
      <c r="D280" s="219">
        <v>3</v>
      </c>
      <c r="E280" s="243">
        <v>175</v>
      </c>
      <c r="F280" s="244"/>
      <c r="G280" s="245"/>
      <c r="H280" s="246"/>
      <c r="I280" s="247"/>
      <c r="J280" s="248"/>
      <c r="K280" s="249"/>
      <c r="L280" s="250"/>
      <c r="M280" s="251"/>
      <c r="N280" s="252"/>
      <c r="O280" s="253"/>
      <c r="P280" s="254"/>
      <c r="Q280" s="255"/>
      <c r="R280" s="256"/>
      <c r="S280" s="257">
        <f t="shared" si="16"/>
        <v>0</v>
      </c>
      <c r="T280" s="257">
        <f t="shared" si="18"/>
        <v>0</v>
      </c>
      <c r="U280" s="319" t="str">
        <f t="shared" si="17"/>
        <v>-</v>
      </c>
      <c r="V280" s="258" t="s">
        <v>1365</v>
      </c>
      <c r="W280" s="329">
        <v>2.61</v>
      </c>
      <c r="X280" s="333">
        <f t="shared" si="19"/>
        <v>0</v>
      </c>
    </row>
    <row r="281" spans="1:24" s="209" customFormat="1" ht="37.25" customHeight="1">
      <c r="A281" s="226" t="s">
        <v>1122</v>
      </c>
      <c r="B281" s="276" t="s">
        <v>1224</v>
      </c>
      <c r="C281" s="227" t="s">
        <v>1225</v>
      </c>
      <c r="D281" s="219">
        <v>4</v>
      </c>
      <c r="E281" s="243">
        <v>184</v>
      </c>
      <c r="F281" s="244"/>
      <c r="G281" s="245"/>
      <c r="H281" s="246"/>
      <c r="I281" s="247"/>
      <c r="J281" s="248"/>
      <c r="K281" s="249"/>
      <c r="L281" s="250"/>
      <c r="M281" s="251"/>
      <c r="N281" s="252"/>
      <c r="O281" s="253"/>
      <c r="P281" s="254"/>
      <c r="Q281" s="255"/>
      <c r="R281" s="256"/>
      <c r="S281" s="257">
        <f t="shared" si="16"/>
        <v>0</v>
      </c>
      <c r="T281" s="257">
        <f t="shared" si="18"/>
        <v>0</v>
      </c>
      <c r="U281" s="319" t="str">
        <f t="shared" si="17"/>
        <v>-</v>
      </c>
      <c r="V281" s="258" t="s">
        <v>1366</v>
      </c>
      <c r="W281" s="329">
        <v>2.29</v>
      </c>
      <c r="X281" s="333">
        <f t="shared" si="19"/>
        <v>0</v>
      </c>
    </row>
    <row r="282" spans="1:24" s="209" customFormat="1" ht="37.25" customHeight="1">
      <c r="A282" s="226" t="s">
        <v>1122</v>
      </c>
      <c r="B282" s="276" t="s">
        <v>1226</v>
      </c>
      <c r="C282" s="227" t="s">
        <v>1227</v>
      </c>
      <c r="D282" s="219">
        <v>3</v>
      </c>
      <c r="E282" s="243">
        <v>151</v>
      </c>
      <c r="F282" s="244"/>
      <c r="G282" s="245"/>
      <c r="H282" s="246"/>
      <c r="I282" s="247"/>
      <c r="J282" s="248"/>
      <c r="K282" s="249"/>
      <c r="L282" s="250"/>
      <c r="M282" s="251"/>
      <c r="N282" s="252"/>
      <c r="O282" s="253"/>
      <c r="P282" s="254"/>
      <c r="Q282" s="255"/>
      <c r="R282" s="256"/>
      <c r="S282" s="257">
        <f t="shared" si="16"/>
        <v>0</v>
      </c>
      <c r="T282" s="257">
        <f t="shared" si="18"/>
        <v>0</v>
      </c>
      <c r="U282" s="319" t="str">
        <f t="shared" si="17"/>
        <v>-</v>
      </c>
      <c r="V282" s="258" t="s">
        <v>535</v>
      </c>
      <c r="W282" s="329">
        <v>1.78</v>
      </c>
      <c r="X282" s="333">
        <f t="shared" si="19"/>
        <v>0</v>
      </c>
    </row>
    <row r="283" spans="1:24" s="209" customFormat="1" ht="37.25" customHeight="1">
      <c r="A283" s="226" t="s">
        <v>1122</v>
      </c>
      <c r="B283" s="276" t="s">
        <v>1228</v>
      </c>
      <c r="C283" s="227" t="s">
        <v>1229</v>
      </c>
      <c r="D283" s="219">
        <v>3</v>
      </c>
      <c r="E283" s="243">
        <v>283</v>
      </c>
      <c r="F283" s="244"/>
      <c r="G283" s="245"/>
      <c r="H283" s="246"/>
      <c r="I283" s="247"/>
      <c r="J283" s="248"/>
      <c r="K283" s="249"/>
      <c r="L283" s="250"/>
      <c r="M283" s="251"/>
      <c r="N283" s="252"/>
      <c r="O283" s="253"/>
      <c r="P283" s="254"/>
      <c r="Q283" s="255"/>
      <c r="R283" s="256"/>
      <c r="S283" s="257">
        <f t="shared" si="16"/>
        <v>0</v>
      </c>
      <c r="T283" s="257">
        <f t="shared" si="18"/>
        <v>0</v>
      </c>
      <c r="U283" s="319" t="str">
        <f t="shared" si="17"/>
        <v>-</v>
      </c>
      <c r="V283" s="258" t="s">
        <v>1367</v>
      </c>
      <c r="W283" s="329">
        <v>4.53</v>
      </c>
      <c r="X283" s="333">
        <f t="shared" si="19"/>
        <v>0</v>
      </c>
    </row>
    <row r="284" spans="1:24" s="209" customFormat="1" ht="37.25" customHeight="1">
      <c r="A284" s="226" t="s">
        <v>1122</v>
      </c>
      <c r="B284" s="276" t="s">
        <v>1230</v>
      </c>
      <c r="C284" s="227" t="s">
        <v>1231</v>
      </c>
      <c r="D284" s="219">
        <v>2</v>
      </c>
      <c r="E284" s="243">
        <v>203</v>
      </c>
      <c r="F284" s="244"/>
      <c r="G284" s="245"/>
      <c r="H284" s="246"/>
      <c r="I284" s="247"/>
      <c r="J284" s="248"/>
      <c r="K284" s="249"/>
      <c r="L284" s="250"/>
      <c r="M284" s="251"/>
      <c r="N284" s="252"/>
      <c r="O284" s="253"/>
      <c r="P284" s="254"/>
      <c r="Q284" s="255"/>
      <c r="R284" s="256"/>
      <c r="S284" s="257">
        <f t="shared" si="16"/>
        <v>0</v>
      </c>
      <c r="T284" s="257">
        <f t="shared" si="18"/>
        <v>0</v>
      </c>
      <c r="U284" s="319" t="str">
        <f t="shared" si="17"/>
        <v>-</v>
      </c>
      <c r="V284" s="258" t="s">
        <v>1368</v>
      </c>
      <c r="W284" s="329">
        <v>2.29</v>
      </c>
      <c r="X284" s="333">
        <f t="shared" si="19"/>
        <v>0</v>
      </c>
    </row>
    <row r="285" spans="1:24" s="209" customFormat="1" ht="37.25" customHeight="1">
      <c r="A285" s="226" t="s">
        <v>1122</v>
      </c>
      <c r="B285" s="276" t="s">
        <v>1125</v>
      </c>
      <c r="C285" s="227" t="s">
        <v>1126</v>
      </c>
      <c r="D285" s="219">
        <v>1</v>
      </c>
      <c r="E285" s="243">
        <v>139</v>
      </c>
      <c r="F285" s="244"/>
      <c r="G285" s="245"/>
      <c r="H285" s="246"/>
      <c r="I285" s="247"/>
      <c r="J285" s="248"/>
      <c r="K285" s="249"/>
      <c r="L285" s="250"/>
      <c r="M285" s="251"/>
      <c r="N285" s="252"/>
      <c r="O285" s="253"/>
      <c r="P285" s="254"/>
      <c r="Q285" s="255"/>
      <c r="R285" s="256"/>
      <c r="S285" s="257">
        <f t="shared" si="16"/>
        <v>0</v>
      </c>
      <c r="T285" s="257">
        <f t="shared" si="18"/>
        <v>0</v>
      </c>
      <c r="U285" s="319" t="str">
        <f t="shared" si="17"/>
        <v>-</v>
      </c>
      <c r="V285" s="258" t="s">
        <v>130</v>
      </c>
      <c r="W285" s="329">
        <v>2.25</v>
      </c>
      <c r="X285" s="333">
        <f t="shared" si="19"/>
        <v>0</v>
      </c>
    </row>
    <row r="286" spans="1:24" s="209" customFormat="1" ht="37.25" customHeight="1">
      <c r="A286" s="226" t="s">
        <v>1122</v>
      </c>
      <c r="B286" s="276" t="s">
        <v>1127</v>
      </c>
      <c r="C286" s="227" t="s">
        <v>1128</v>
      </c>
      <c r="D286" s="219">
        <v>1</v>
      </c>
      <c r="E286" s="243">
        <v>111</v>
      </c>
      <c r="F286" s="244"/>
      <c r="G286" s="245"/>
      <c r="H286" s="246"/>
      <c r="I286" s="247"/>
      <c r="J286" s="248"/>
      <c r="K286" s="249"/>
      <c r="L286" s="250"/>
      <c r="M286" s="251"/>
      <c r="N286" s="252"/>
      <c r="O286" s="253"/>
      <c r="P286" s="254"/>
      <c r="Q286" s="255"/>
      <c r="R286" s="256"/>
      <c r="S286" s="257">
        <f t="shared" si="16"/>
        <v>0</v>
      </c>
      <c r="T286" s="257">
        <f t="shared" si="18"/>
        <v>0</v>
      </c>
      <c r="U286" s="319" t="str">
        <f t="shared" si="17"/>
        <v>-</v>
      </c>
      <c r="V286" s="258" t="s">
        <v>130</v>
      </c>
      <c r="W286" s="329">
        <v>1.9</v>
      </c>
      <c r="X286" s="333">
        <f t="shared" si="19"/>
        <v>0</v>
      </c>
    </row>
    <row r="287" spans="1:24" s="209" customFormat="1" ht="37.25" customHeight="1">
      <c r="A287" s="226" t="s">
        <v>1122</v>
      </c>
      <c r="B287" s="276" t="s">
        <v>1129</v>
      </c>
      <c r="C287" s="227" t="s">
        <v>1130</v>
      </c>
      <c r="D287" s="219">
        <v>2</v>
      </c>
      <c r="E287" s="243">
        <v>148</v>
      </c>
      <c r="F287" s="244"/>
      <c r="G287" s="245"/>
      <c r="H287" s="246"/>
      <c r="I287" s="247"/>
      <c r="J287" s="248"/>
      <c r="K287" s="249"/>
      <c r="L287" s="250"/>
      <c r="M287" s="251"/>
      <c r="N287" s="252"/>
      <c r="O287" s="253"/>
      <c r="P287" s="254"/>
      <c r="Q287" s="255"/>
      <c r="R287" s="256"/>
      <c r="S287" s="257">
        <f t="shared" si="16"/>
        <v>0</v>
      </c>
      <c r="T287" s="257">
        <f t="shared" si="18"/>
        <v>0</v>
      </c>
      <c r="U287" s="319" t="str">
        <f t="shared" si="17"/>
        <v>-</v>
      </c>
      <c r="V287" s="258" t="s">
        <v>1164</v>
      </c>
      <c r="W287" s="329">
        <v>2.23</v>
      </c>
      <c r="X287" s="333">
        <f t="shared" si="19"/>
        <v>0</v>
      </c>
    </row>
    <row r="288" spans="1:24" s="209" customFormat="1" ht="37.25" customHeight="1">
      <c r="A288" s="226" t="s">
        <v>1122</v>
      </c>
      <c r="B288" s="276" t="s">
        <v>1131</v>
      </c>
      <c r="C288" s="227" t="s">
        <v>1132</v>
      </c>
      <c r="D288" s="219">
        <v>1</v>
      </c>
      <c r="E288" s="243">
        <v>325</v>
      </c>
      <c r="F288" s="244"/>
      <c r="G288" s="245"/>
      <c r="H288" s="246"/>
      <c r="I288" s="247"/>
      <c r="J288" s="248"/>
      <c r="K288" s="249"/>
      <c r="L288" s="250"/>
      <c r="M288" s="251"/>
      <c r="N288" s="252"/>
      <c r="O288" s="253"/>
      <c r="P288" s="254"/>
      <c r="Q288" s="255"/>
      <c r="R288" s="256"/>
      <c r="S288" s="257">
        <f t="shared" si="16"/>
        <v>0</v>
      </c>
      <c r="T288" s="257">
        <f t="shared" si="18"/>
        <v>0</v>
      </c>
      <c r="U288" s="319" t="str">
        <f t="shared" si="17"/>
        <v>-</v>
      </c>
      <c r="V288" s="258" t="s">
        <v>1165</v>
      </c>
      <c r="W288" s="329">
        <v>5.9</v>
      </c>
      <c r="X288" s="333">
        <f t="shared" si="19"/>
        <v>0</v>
      </c>
    </row>
    <row r="289" spans="1:24" s="209" customFormat="1" ht="37.25" customHeight="1">
      <c r="A289" s="226" t="s">
        <v>1122</v>
      </c>
      <c r="B289" s="276" t="s">
        <v>1133</v>
      </c>
      <c r="C289" s="227" t="s">
        <v>1134</v>
      </c>
      <c r="D289" s="219">
        <v>1</v>
      </c>
      <c r="E289" s="243">
        <v>190</v>
      </c>
      <c r="F289" s="244"/>
      <c r="G289" s="245"/>
      <c r="H289" s="246"/>
      <c r="I289" s="247"/>
      <c r="J289" s="248"/>
      <c r="K289" s="249"/>
      <c r="L289" s="250"/>
      <c r="M289" s="251"/>
      <c r="N289" s="252"/>
      <c r="O289" s="253"/>
      <c r="P289" s="254"/>
      <c r="Q289" s="255"/>
      <c r="R289" s="256"/>
      <c r="S289" s="257">
        <f t="shared" si="16"/>
        <v>0</v>
      </c>
      <c r="T289" s="257">
        <f t="shared" si="18"/>
        <v>0</v>
      </c>
      <c r="U289" s="319" t="str">
        <f t="shared" si="17"/>
        <v>-</v>
      </c>
      <c r="V289" s="258" t="s">
        <v>1165</v>
      </c>
      <c r="W289" s="329">
        <v>3.25</v>
      </c>
      <c r="X289" s="333">
        <f t="shared" si="19"/>
        <v>0</v>
      </c>
    </row>
    <row r="290" spans="1:24" s="209" customFormat="1" ht="37.25" customHeight="1">
      <c r="A290" s="226" t="s">
        <v>1122</v>
      </c>
      <c r="B290" s="276" t="s">
        <v>1135</v>
      </c>
      <c r="C290" s="227" t="s">
        <v>1136</v>
      </c>
      <c r="D290" s="219">
        <v>1</v>
      </c>
      <c r="E290" s="243">
        <v>218</v>
      </c>
      <c r="F290" s="244"/>
      <c r="G290" s="245"/>
      <c r="H290" s="246"/>
      <c r="I290" s="247"/>
      <c r="J290" s="248"/>
      <c r="K290" s="249"/>
      <c r="L290" s="250"/>
      <c r="M290" s="251"/>
      <c r="N290" s="252"/>
      <c r="O290" s="253"/>
      <c r="P290" s="254"/>
      <c r="Q290" s="255"/>
      <c r="R290" s="256"/>
      <c r="S290" s="257">
        <f t="shared" si="16"/>
        <v>0</v>
      </c>
      <c r="T290" s="257">
        <f t="shared" si="18"/>
        <v>0</v>
      </c>
      <c r="U290" s="319" t="str">
        <f t="shared" si="17"/>
        <v>-</v>
      </c>
      <c r="V290" s="258" t="s">
        <v>1165</v>
      </c>
      <c r="W290" s="329">
        <v>3.8</v>
      </c>
      <c r="X290" s="333">
        <f t="shared" si="19"/>
        <v>0</v>
      </c>
    </row>
    <row r="291" spans="1:24" s="209" customFormat="1" ht="37.25" customHeight="1">
      <c r="A291" s="226" t="s">
        <v>1122</v>
      </c>
      <c r="B291" s="276" t="s">
        <v>1232</v>
      </c>
      <c r="C291" s="227" t="s">
        <v>1233</v>
      </c>
      <c r="D291" s="219">
        <v>10</v>
      </c>
      <c r="E291" s="243">
        <v>87</v>
      </c>
      <c r="F291" s="244"/>
      <c r="G291" s="245"/>
      <c r="H291" s="246"/>
      <c r="I291" s="247"/>
      <c r="J291" s="248"/>
      <c r="K291" s="249"/>
      <c r="L291" s="250"/>
      <c r="M291" s="251"/>
      <c r="N291" s="252"/>
      <c r="O291" s="253"/>
      <c r="P291" s="254"/>
      <c r="Q291" s="255"/>
      <c r="R291" s="256"/>
      <c r="S291" s="257">
        <f t="shared" si="16"/>
        <v>0</v>
      </c>
      <c r="T291" s="257">
        <f t="shared" si="18"/>
        <v>0</v>
      </c>
      <c r="U291" s="319" t="str">
        <f t="shared" si="17"/>
        <v>-</v>
      </c>
      <c r="V291" s="258" t="s">
        <v>561</v>
      </c>
      <c r="W291" s="329">
        <v>1.02</v>
      </c>
      <c r="X291" s="333">
        <f t="shared" si="19"/>
        <v>0</v>
      </c>
    </row>
    <row r="292" spans="1:24" s="209" customFormat="1" ht="37.25" customHeight="1">
      <c r="A292" s="226" t="s">
        <v>1122</v>
      </c>
      <c r="B292" s="276" t="s">
        <v>1234</v>
      </c>
      <c r="C292" s="227" t="s">
        <v>1235</v>
      </c>
      <c r="D292" s="219">
        <v>5</v>
      </c>
      <c r="E292" s="243">
        <v>67</v>
      </c>
      <c r="F292" s="244"/>
      <c r="G292" s="245"/>
      <c r="H292" s="246"/>
      <c r="I292" s="247"/>
      <c r="J292" s="248"/>
      <c r="K292" s="249"/>
      <c r="L292" s="250"/>
      <c r="M292" s="251"/>
      <c r="N292" s="252"/>
      <c r="O292" s="253"/>
      <c r="P292" s="254"/>
      <c r="Q292" s="255"/>
      <c r="R292" s="256"/>
      <c r="S292" s="257">
        <f t="shared" si="16"/>
        <v>0</v>
      </c>
      <c r="T292" s="257">
        <f t="shared" si="18"/>
        <v>0</v>
      </c>
      <c r="U292" s="319" t="str">
        <f t="shared" si="17"/>
        <v>-</v>
      </c>
      <c r="V292" s="258" t="s">
        <v>301</v>
      </c>
      <c r="W292" s="329">
        <v>0.95</v>
      </c>
      <c r="X292" s="333">
        <f t="shared" si="19"/>
        <v>0</v>
      </c>
    </row>
    <row r="293" spans="1:24" s="209" customFormat="1" ht="37.25" customHeight="1">
      <c r="A293" s="226" t="s">
        <v>1122</v>
      </c>
      <c r="B293" s="276" t="s">
        <v>1236</v>
      </c>
      <c r="C293" s="227" t="s">
        <v>1237</v>
      </c>
      <c r="D293" s="219">
        <v>5</v>
      </c>
      <c r="E293" s="243">
        <v>136</v>
      </c>
      <c r="F293" s="244"/>
      <c r="G293" s="245"/>
      <c r="H293" s="246"/>
      <c r="I293" s="247"/>
      <c r="J293" s="248"/>
      <c r="K293" s="249"/>
      <c r="L293" s="250"/>
      <c r="M293" s="251"/>
      <c r="N293" s="252"/>
      <c r="O293" s="253"/>
      <c r="P293" s="254"/>
      <c r="Q293" s="255"/>
      <c r="R293" s="256"/>
      <c r="S293" s="257">
        <f t="shared" si="16"/>
        <v>0</v>
      </c>
      <c r="T293" s="257">
        <f t="shared" si="18"/>
        <v>0</v>
      </c>
      <c r="U293" s="319" t="str">
        <f t="shared" si="17"/>
        <v>-</v>
      </c>
      <c r="V293" s="258" t="s">
        <v>1369</v>
      </c>
      <c r="W293" s="329">
        <v>2.23</v>
      </c>
      <c r="X293" s="333">
        <f t="shared" si="19"/>
        <v>0</v>
      </c>
    </row>
    <row r="294" spans="1:24" s="209" customFormat="1" ht="37.25" customHeight="1">
      <c r="A294" s="226" t="s">
        <v>1122</v>
      </c>
      <c r="B294" s="276" t="s">
        <v>1238</v>
      </c>
      <c r="C294" s="227" t="s">
        <v>1239</v>
      </c>
      <c r="D294" s="219">
        <v>3</v>
      </c>
      <c r="E294" s="243">
        <v>86</v>
      </c>
      <c r="F294" s="244"/>
      <c r="G294" s="245"/>
      <c r="H294" s="246"/>
      <c r="I294" s="247"/>
      <c r="J294" s="248"/>
      <c r="K294" s="249"/>
      <c r="L294" s="250"/>
      <c r="M294" s="251"/>
      <c r="N294" s="252"/>
      <c r="O294" s="253"/>
      <c r="P294" s="254"/>
      <c r="Q294" s="255"/>
      <c r="R294" s="256"/>
      <c r="S294" s="257">
        <f t="shared" si="16"/>
        <v>0</v>
      </c>
      <c r="T294" s="257">
        <f t="shared" si="18"/>
        <v>0</v>
      </c>
      <c r="U294" s="319" t="str">
        <f t="shared" si="17"/>
        <v>-</v>
      </c>
      <c r="V294" s="258" t="s">
        <v>1370</v>
      </c>
      <c r="W294" s="329">
        <v>0.73</v>
      </c>
      <c r="X294" s="333">
        <f t="shared" si="19"/>
        <v>0</v>
      </c>
    </row>
    <row r="295" spans="1:24" s="209" customFormat="1" ht="37.25" customHeight="1">
      <c r="A295" s="226" t="s">
        <v>1122</v>
      </c>
      <c r="B295" s="276" t="s">
        <v>1240</v>
      </c>
      <c r="C295" s="227" t="s">
        <v>1241</v>
      </c>
      <c r="D295" s="219">
        <v>3</v>
      </c>
      <c r="E295" s="243">
        <v>134</v>
      </c>
      <c r="F295" s="244"/>
      <c r="G295" s="245"/>
      <c r="H295" s="246"/>
      <c r="I295" s="247"/>
      <c r="J295" s="248"/>
      <c r="K295" s="249"/>
      <c r="L295" s="250"/>
      <c r="M295" s="251"/>
      <c r="N295" s="252"/>
      <c r="O295" s="253"/>
      <c r="P295" s="254"/>
      <c r="Q295" s="255"/>
      <c r="R295" s="256"/>
      <c r="S295" s="257">
        <f t="shared" si="16"/>
        <v>0</v>
      </c>
      <c r="T295" s="257">
        <f t="shared" si="18"/>
        <v>0</v>
      </c>
      <c r="U295" s="319" t="str">
        <f t="shared" si="17"/>
        <v>-</v>
      </c>
      <c r="V295" s="258" t="s">
        <v>1371</v>
      </c>
      <c r="W295" s="329">
        <v>1.5</v>
      </c>
      <c r="X295" s="333">
        <f t="shared" si="19"/>
        <v>0</v>
      </c>
    </row>
    <row r="296" spans="1:24" s="209" customFormat="1" ht="37.25" customHeight="1">
      <c r="A296" s="226" t="s">
        <v>1122</v>
      </c>
      <c r="B296" s="276" t="s">
        <v>1242</v>
      </c>
      <c r="C296" s="227" t="s">
        <v>1243</v>
      </c>
      <c r="D296" s="219">
        <v>5</v>
      </c>
      <c r="E296" s="243">
        <v>67</v>
      </c>
      <c r="F296" s="244"/>
      <c r="G296" s="245"/>
      <c r="H296" s="246"/>
      <c r="I296" s="247"/>
      <c r="J296" s="248"/>
      <c r="K296" s="249"/>
      <c r="L296" s="250"/>
      <c r="M296" s="251"/>
      <c r="N296" s="252"/>
      <c r="O296" s="253"/>
      <c r="P296" s="254"/>
      <c r="Q296" s="255"/>
      <c r="R296" s="256"/>
      <c r="S296" s="257">
        <f t="shared" si="16"/>
        <v>0</v>
      </c>
      <c r="T296" s="257">
        <f t="shared" si="18"/>
        <v>0</v>
      </c>
      <c r="U296" s="319" t="str">
        <f t="shared" si="17"/>
        <v>-</v>
      </c>
      <c r="V296" s="258" t="s">
        <v>301</v>
      </c>
      <c r="W296" s="329">
        <v>0.96</v>
      </c>
      <c r="X296" s="333">
        <f t="shared" si="19"/>
        <v>0</v>
      </c>
    </row>
    <row r="297" spans="1:24" s="209" customFormat="1" ht="37.25" customHeight="1">
      <c r="A297" s="226" t="s">
        <v>1122</v>
      </c>
      <c r="B297" s="276" t="s">
        <v>1244</v>
      </c>
      <c r="C297" s="227" t="s">
        <v>1245</v>
      </c>
      <c r="D297" s="219">
        <v>4</v>
      </c>
      <c r="E297" s="243">
        <v>144</v>
      </c>
      <c r="F297" s="244"/>
      <c r="G297" s="245"/>
      <c r="H297" s="246"/>
      <c r="I297" s="247"/>
      <c r="J297" s="248"/>
      <c r="K297" s="249"/>
      <c r="L297" s="250"/>
      <c r="M297" s="251"/>
      <c r="N297" s="252"/>
      <c r="O297" s="253"/>
      <c r="P297" s="254"/>
      <c r="Q297" s="255"/>
      <c r="R297" s="256"/>
      <c r="S297" s="257">
        <f t="shared" si="16"/>
        <v>0</v>
      </c>
      <c r="T297" s="257">
        <f t="shared" si="18"/>
        <v>0</v>
      </c>
      <c r="U297" s="319" t="str">
        <f t="shared" si="17"/>
        <v>-</v>
      </c>
      <c r="V297" s="258" t="s">
        <v>1372</v>
      </c>
      <c r="W297" s="329">
        <v>1.46</v>
      </c>
      <c r="X297" s="333">
        <f t="shared" si="19"/>
        <v>0</v>
      </c>
    </row>
    <row r="298" spans="1:24" s="209" customFormat="1" ht="37.25" customHeight="1">
      <c r="A298" s="226" t="s">
        <v>1122</v>
      </c>
      <c r="B298" s="276" t="s">
        <v>1246</v>
      </c>
      <c r="C298" s="227" t="s">
        <v>1247</v>
      </c>
      <c r="D298" s="219">
        <v>5</v>
      </c>
      <c r="E298" s="243">
        <v>101</v>
      </c>
      <c r="F298" s="244"/>
      <c r="G298" s="245"/>
      <c r="H298" s="246"/>
      <c r="I298" s="247"/>
      <c r="J298" s="248"/>
      <c r="K298" s="249"/>
      <c r="L298" s="250"/>
      <c r="M298" s="251"/>
      <c r="N298" s="252"/>
      <c r="O298" s="253"/>
      <c r="P298" s="254"/>
      <c r="Q298" s="255"/>
      <c r="R298" s="256"/>
      <c r="S298" s="257">
        <f t="shared" si="16"/>
        <v>0</v>
      </c>
      <c r="T298" s="257">
        <f t="shared" si="18"/>
        <v>0</v>
      </c>
      <c r="U298" s="319" t="str">
        <f t="shared" si="17"/>
        <v>-</v>
      </c>
      <c r="V298" s="258" t="s">
        <v>526</v>
      </c>
      <c r="W298" s="329">
        <v>1.61</v>
      </c>
      <c r="X298" s="333">
        <f t="shared" si="19"/>
        <v>0</v>
      </c>
    </row>
    <row r="299" spans="1:24" s="209" customFormat="1" ht="37.25" customHeight="1">
      <c r="A299" s="226" t="s">
        <v>1122</v>
      </c>
      <c r="B299" s="276" t="s">
        <v>1248</v>
      </c>
      <c r="C299" s="227" t="s">
        <v>1249</v>
      </c>
      <c r="D299" s="219">
        <v>3</v>
      </c>
      <c r="E299" s="243">
        <v>216</v>
      </c>
      <c r="F299" s="244"/>
      <c r="G299" s="245"/>
      <c r="H299" s="246"/>
      <c r="I299" s="247"/>
      <c r="J299" s="248"/>
      <c r="K299" s="249"/>
      <c r="L299" s="250"/>
      <c r="M299" s="251"/>
      <c r="N299" s="252"/>
      <c r="O299" s="253"/>
      <c r="P299" s="254"/>
      <c r="Q299" s="255"/>
      <c r="R299" s="256"/>
      <c r="S299" s="257">
        <f t="shared" si="16"/>
        <v>0</v>
      </c>
      <c r="T299" s="257">
        <f t="shared" si="18"/>
        <v>0</v>
      </c>
      <c r="U299" s="319" t="str">
        <f t="shared" si="17"/>
        <v>-</v>
      </c>
      <c r="V299" s="258" t="s">
        <v>1373</v>
      </c>
      <c r="W299" s="329">
        <v>2.8</v>
      </c>
      <c r="X299" s="333">
        <f t="shared" si="19"/>
        <v>0</v>
      </c>
    </row>
    <row r="300" spans="1:24" s="209" customFormat="1" ht="37.25" customHeight="1">
      <c r="A300" s="226" t="s">
        <v>1122</v>
      </c>
      <c r="B300" s="276" t="s">
        <v>1250</v>
      </c>
      <c r="C300" s="227" t="s">
        <v>1251</v>
      </c>
      <c r="D300" s="219">
        <v>3</v>
      </c>
      <c r="E300" s="243">
        <v>169</v>
      </c>
      <c r="F300" s="244"/>
      <c r="G300" s="245"/>
      <c r="H300" s="246"/>
      <c r="I300" s="247"/>
      <c r="J300" s="248"/>
      <c r="K300" s="249"/>
      <c r="L300" s="250"/>
      <c r="M300" s="251"/>
      <c r="N300" s="252"/>
      <c r="O300" s="253"/>
      <c r="P300" s="254"/>
      <c r="Q300" s="255"/>
      <c r="R300" s="256"/>
      <c r="S300" s="257">
        <f t="shared" si="16"/>
        <v>0</v>
      </c>
      <c r="T300" s="257">
        <f t="shared" si="18"/>
        <v>0</v>
      </c>
      <c r="U300" s="319" t="str">
        <f t="shared" si="17"/>
        <v>-</v>
      </c>
      <c r="V300" s="258" t="s">
        <v>1374</v>
      </c>
      <c r="W300" s="329">
        <v>2.06</v>
      </c>
      <c r="X300" s="333">
        <f t="shared" si="19"/>
        <v>0</v>
      </c>
    </row>
    <row r="301" spans="1:24" s="209" customFormat="1" ht="37.25" customHeight="1">
      <c r="A301" s="226" t="s">
        <v>1122</v>
      </c>
      <c r="B301" s="276" t="s">
        <v>1252</v>
      </c>
      <c r="C301" s="227" t="s">
        <v>1253</v>
      </c>
      <c r="D301" s="219">
        <v>4</v>
      </c>
      <c r="E301" s="243">
        <v>151</v>
      </c>
      <c r="F301" s="244"/>
      <c r="G301" s="245"/>
      <c r="H301" s="246"/>
      <c r="I301" s="247"/>
      <c r="J301" s="248"/>
      <c r="K301" s="249"/>
      <c r="L301" s="250"/>
      <c r="M301" s="251"/>
      <c r="N301" s="252"/>
      <c r="O301" s="253"/>
      <c r="P301" s="254"/>
      <c r="Q301" s="255"/>
      <c r="R301" s="256"/>
      <c r="S301" s="257">
        <f t="shared" si="16"/>
        <v>0</v>
      </c>
      <c r="T301" s="257">
        <f t="shared" si="18"/>
        <v>0</v>
      </c>
      <c r="U301" s="319" t="str">
        <f t="shared" si="17"/>
        <v>-</v>
      </c>
      <c r="V301" s="258" t="s">
        <v>1375</v>
      </c>
      <c r="W301" s="329">
        <v>1.97</v>
      </c>
      <c r="X301" s="333">
        <f t="shared" si="19"/>
        <v>0</v>
      </c>
    </row>
    <row r="302" spans="1:24" s="209" customFormat="1" ht="37.25" customHeight="1">
      <c r="A302" s="226" t="s">
        <v>1122</v>
      </c>
      <c r="B302" s="276" t="s">
        <v>1254</v>
      </c>
      <c r="C302" s="227" t="s">
        <v>1255</v>
      </c>
      <c r="D302" s="219">
        <v>1</v>
      </c>
      <c r="E302" s="243">
        <v>60</v>
      </c>
      <c r="F302" s="244"/>
      <c r="G302" s="245"/>
      <c r="H302" s="246"/>
      <c r="I302" s="247"/>
      <c r="J302" s="248"/>
      <c r="K302" s="249"/>
      <c r="L302" s="250"/>
      <c r="M302" s="251"/>
      <c r="N302" s="252"/>
      <c r="O302" s="253"/>
      <c r="P302" s="254"/>
      <c r="Q302" s="255"/>
      <c r="R302" s="256"/>
      <c r="S302" s="257">
        <f t="shared" si="16"/>
        <v>0</v>
      </c>
      <c r="T302" s="257">
        <f t="shared" si="18"/>
        <v>0</v>
      </c>
      <c r="U302" s="319" t="str">
        <f t="shared" si="17"/>
        <v>-</v>
      </c>
      <c r="V302" s="258" t="s">
        <v>480</v>
      </c>
      <c r="W302" s="329">
        <v>0.78</v>
      </c>
      <c r="X302" s="333">
        <f t="shared" si="19"/>
        <v>0</v>
      </c>
    </row>
    <row r="303" spans="1:24" s="209" customFormat="1" ht="37.25" customHeight="1">
      <c r="A303" s="226" t="s">
        <v>1122</v>
      </c>
      <c r="B303" s="276" t="s">
        <v>1256</v>
      </c>
      <c r="C303" s="227" t="s">
        <v>1257</v>
      </c>
      <c r="D303" s="219">
        <v>3</v>
      </c>
      <c r="E303" s="243">
        <v>104</v>
      </c>
      <c r="F303" s="244"/>
      <c r="G303" s="245"/>
      <c r="H303" s="246"/>
      <c r="I303" s="247"/>
      <c r="J303" s="248"/>
      <c r="K303" s="249"/>
      <c r="L303" s="250"/>
      <c r="M303" s="251"/>
      <c r="N303" s="252"/>
      <c r="O303" s="253"/>
      <c r="P303" s="254"/>
      <c r="Q303" s="255"/>
      <c r="R303" s="256"/>
      <c r="S303" s="257">
        <f t="shared" si="16"/>
        <v>0</v>
      </c>
      <c r="T303" s="257">
        <f t="shared" si="18"/>
        <v>0</v>
      </c>
      <c r="U303" s="319" t="str">
        <f t="shared" si="17"/>
        <v>-</v>
      </c>
      <c r="V303" s="258" t="s">
        <v>594</v>
      </c>
      <c r="W303" s="329">
        <v>1.04</v>
      </c>
      <c r="X303" s="333">
        <f t="shared" si="19"/>
        <v>0</v>
      </c>
    </row>
    <row r="304" spans="1:24" s="209" customFormat="1" ht="37.25" customHeight="1">
      <c r="A304" s="226" t="s">
        <v>1122</v>
      </c>
      <c r="B304" s="276" t="s">
        <v>1258</v>
      </c>
      <c r="C304" s="227" t="s">
        <v>1259</v>
      </c>
      <c r="D304" s="219">
        <v>3</v>
      </c>
      <c r="E304" s="243">
        <v>100</v>
      </c>
      <c r="F304" s="244"/>
      <c r="G304" s="245"/>
      <c r="H304" s="246"/>
      <c r="I304" s="247"/>
      <c r="J304" s="248"/>
      <c r="K304" s="249"/>
      <c r="L304" s="250"/>
      <c r="M304" s="251"/>
      <c r="N304" s="252"/>
      <c r="O304" s="253"/>
      <c r="P304" s="254"/>
      <c r="Q304" s="255"/>
      <c r="R304" s="256"/>
      <c r="S304" s="257">
        <f t="shared" si="16"/>
        <v>0</v>
      </c>
      <c r="T304" s="257">
        <f t="shared" si="18"/>
        <v>0</v>
      </c>
      <c r="U304" s="319" t="str">
        <f t="shared" si="17"/>
        <v>-</v>
      </c>
      <c r="V304" s="258" t="s">
        <v>580</v>
      </c>
      <c r="W304" s="329">
        <v>0.95</v>
      </c>
      <c r="X304" s="333">
        <f t="shared" si="19"/>
        <v>0</v>
      </c>
    </row>
    <row r="305" spans="1:24" s="209" customFormat="1" ht="37.25" customHeight="1">
      <c r="A305" s="226" t="s">
        <v>1122</v>
      </c>
      <c r="B305" s="276" t="s">
        <v>1137</v>
      </c>
      <c r="C305" s="227" t="s">
        <v>1138</v>
      </c>
      <c r="D305" s="219">
        <v>1</v>
      </c>
      <c r="E305" s="243">
        <v>123</v>
      </c>
      <c r="F305" s="244"/>
      <c r="G305" s="245"/>
      <c r="H305" s="246"/>
      <c r="I305" s="247"/>
      <c r="J305" s="248"/>
      <c r="K305" s="249"/>
      <c r="L305" s="250"/>
      <c r="M305" s="251"/>
      <c r="N305" s="252"/>
      <c r="O305" s="253"/>
      <c r="P305" s="254"/>
      <c r="Q305" s="255"/>
      <c r="R305" s="256"/>
      <c r="S305" s="257">
        <f t="shared" si="16"/>
        <v>0</v>
      </c>
      <c r="T305" s="257">
        <f t="shared" si="18"/>
        <v>0</v>
      </c>
      <c r="U305" s="319" t="str">
        <f t="shared" si="17"/>
        <v>-</v>
      </c>
      <c r="V305" s="258" t="s">
        <v>147</v>
      </c>
      <c r="W305" s="329">
        <v>1.76</v>
      </c>
      <c r="X305" s="333">
        <f t="shared" si="19"/>
        <v>0</v>
      </c>
    </row>
    <row r="306" spans="1:24" s="209" customFormat="1" ht="37.25" customHeight="1">
      <c r="A306" s="226" t="s">
        <v>1122</v>
      </c>
      <c r="B306" s="276" t="s">
        <v>1139</v>
      </c>
      <c r="C306" s="227" t="s">
        <v>1140</v>
      </c>
      <c r="D306" s="219">
        <v>1</v>
      </c>
      <c r="E306" s="243">
        <v>102</v>
      </c>
      <c r="F306" s="244"/>
      <c r="G306" s="245"/>
      <c r="H306" s="246"/>
      <c r="I306" s="247"/>
      <c r="J306" s="248"/>
      <c r="K306" s="249"/>
      <c r="L306" s="250"/>
      <c r="M306" s="251"/>
      <c r="N306" s="252"/>
      <c r="O306" s="253"/>
      <c r="P306" s="254"/>
      <c r="Q306" s="255"/>
      <c r="R306" s="256"/>
      <c r="S306" s="257">
        <f t="shared" si="16"/>
        <v>0</v>
      </c>
      <c r="T306" s="257">
        <f t="shared" si="18"/>
        <v>0</v>
      </c>
      <c r="U306" s="319" t="str">
        <f t="shared" si="17"/>
        <v>-</v>
      </c>
      <c r="V306" s="258" t="s">
        <v>130</v>
      </c>
      <c r="W306" s="329">
        <v>1.42</v>
      </c>
      <c r="X306" s="333">
        <f t="shared" si="19"/>
        <v>0</v>
      </c>
    </row>
    <row r="307" spans="1:24" s="209" customFormat="1" ht="37.25" customHeight="1">
      <c r="A307" s="226" t="s">
        <v>1141</v>
      </c>
      <c r="B307" s="276" t="s">
        <v>1142</v>
      </c>
      <c r="C307" s="227" t="s">
        <v>1143</v>
      </c>
      <c r="D307" s="219">
        <v>5</v>
      </c>
      <c r="E307" s="243">
        <v>130</v>
      </c>
      <c r="F307" s="244"/>
      <c r="G307" s="245"/>
      <c r="H307" s="246"/>
      <c r="I307" s="247"/>
      <c r="J307" s="248"/>
      <c r="K307" s="249"/>
      <c r="L307" s="250"/>
      <c r="M307" s="251"/>
      <c r="N307" s="252"/>
      <c r="O307" s="253"/>
      <c r="P307" s="254"/>
      <c r="Q307" s="255"/>
      <c r="R307" s="256"/>
      <c r="S307" s="257">
        <f t="shared" si="16"/>
        <v>0</v>
      </c>
      <c r="T307" s="257">
        <f t="shared" si="18"/>
        <v>0</v>
      </c>
      <c r="U307" s="319" t="str">
        <f t="shared" si="17"/>
        <v>-</v>
      </c>
      <c r="V307" s="258" t="s">
        <v>1166</v>
      </c>
      <c r="W307" s="329">
        <v>2.4</v>
      </c>
      <c r="X307" s="333">
        <f t="shared" si="19"/>
        <v>0</v>
      </c>
    </row>
    <row r="308" spans="1:24" s="209" customFormat="1" ht="37.25" customHeight="1">
      <c r="A308" s="226" t="s">
        <v>1141</v>
      </c>
      <c r="B308" s="276" t="s">
        <v>1144</v>
      </c>
      <c r="C308" s="227" t="s">
        <v>1145</v>
      </c>
      <c r="D308" s="219">
        <v>5</v>
      </c>
      <c r="E308" s="243">
        <v>156</v>
      </c>
      <c r="F308" s="244"/>
      <c r="G308" s="245"/>
      <c r="H308" s="246"/>
      <c r="I308" s="247"/>
      <c r="J308" s="248"/>
      <c r="K308" s="249"/>
      <c r="L308" s="250"/>
      <c r="M308" s="251"/>
      <c r="N308" s="252"/>
      <c r="O308" s="253"/>
      <c r="P308" s="254"/>
      <c r="Q308" s="255"/>
      <c r="R308" s="256"/>
      <c r="S308" s="257">
        <f t="shared" si="16"/>
        <v>0</v>
      </c>
      <c r="T308" s="257">
        <f t="shared" si="18"/>
        <v>0</v>
      </c>
      <c r="U308" s="319" t="str">
        <f t="shared" si="17"/>
        <v>-</v>
      </c>
      <c r="V308" s="258" t="s">
        <v>1167</v>
      </c>
      <c r="W308" s="329">
        <v>2.9</v>
      </c>
      <c r="X308" s="333">
        <f t="shared" si="19"/>
        <v>0</v>
      </c>
    </row>
    <row r="309" spans="1:24" s="209" customFormat="1" ht="37.25" customHeight="1">
      <c r="A309" s="226" t="s">
        <v>1141</v>
      </c>
      <c r="B309" s="276" t="s">
        <v>1146</v>
      </c>
      <c r="C309" s="227" t="s">
        <v>1147</v>
      </c>
      <c r="D309" s="219">
        <v>5</v>
      </c>
      <c r="E309" s="243">
        <v>220</v>
      </c>
      <c r="F309" s="244"/>
      <c r="G309" s="245"/>
      <c r="H309" s="246"/>
      <c r="I309" s="247"/>
      <c r="J309" s="248"/>
      <c r="K309" s="249"/>
      <c r="L309" s="250"/>
      <c r="M309" s="251"/>
      <c r="N309" s="252"/>
      <c r="O309" s="253"/>
      <c r="P309" s="254"/>
      <c r="Q309" s="255"/>
      <c r="R309" s="256"/>
      <c r="S309" s="257">
        <f t="shared" si="16"/>
        <v>0</v>
      </c>
      <c r="T309" s="257">
        <f t="shared" si="18"/>
        <v>0</v>
      </c>
      <c r="U309" s="319" t="str">
        <f t="shared" si="17"/>
        <v>-</v>
      </c>
      <c r="V309" s="258" t="s">
        <v>1168</v>
      </c>
      <c r="W309" s="329">
        <v>3</v>
      </c>
      <c r="X309" s="333">
        <f t="shared" si="19"/>
        <v>0</v>
      </c>
    </row>
    <row r="310" spans="1:24" s="209" customFormat="1" ht="37.25" customHeight="1">
      <c r="A310" s="226" t="s">
        <v>1141</v>
      </c>
      <c r="B310" s="276" t="s">
        <v>1148</v>
      </c>
      <c r="C310" s="227" t="s">
        <v>1149</v>
      </c>
      <c r="D310" s="219">
        <v>3</v>
      </c>
      <c r="E310" s="243">
        <v>138</v>
      </c>
      <c r="F310" s="244"/>
      <c r="G310" s="245"/>
      <c r="H310" s="246"/>
      <c r="I310" s="247"/>
      <c r="J310" s="248"/>
      <c r="K310" s="249"/>
      <c r="L310" s="250"/>
      <c r="M310" s="251"/>
      <c r="N310" s="252"/>
      <c r="O310" s="253"/>
      <c r="P310" s="254"/>
      <c r="Q310" s="255"/>
      <c r="R310" s="256"/>
      <c r="S310" s="257">
        <f t="shared" si="16"/>
        <v>0</v>
      </c>
      <c r="T310" s="257">
        <f t="shared" si="18"/>
        <v>0</v>
      </c>
      <c r="U310" s="319" t="str">
        <f t="shared" si="17"/>
        <v>-</v>
      </c>
      <c r="V310" s="258" t="s">
        <v>602</v>
      </c>
      <c r="W310" s="329">
        <v>1.7</v>
      </c>
      <c r="X310" s="333">
        <f t="shared" si="19"/>
        <v>0</v>
      </c>
    </row>
    <row r="311" spans="1:24" s="209" customFormat="1" ht="37.25" customHeight="1">
      <c r="A311" s="226" t="s">
        <v>1141</v>
      </c>
      <c r="B311" s="276" t="s">
        <v>1150</v>
      </c>
      <c r="C311" s="227" t="s">
        <v>1151</v>
      </c>
      <c r="D311" s="219">
        <v>3</v>
      </c>
      <c r="E311" s="243">
        <v>167</v>
      </c>
      <c r="F311" s="244"/>
      <c r="G311" s="245"/>
      <c r="H311" s="246"/>
      <c r="I311" s="247"/>
      <c r="J311" s="248"/>
      <c r="K311" s="249"/>
      <c r="L311" s="250"/>
      <c r="M311" s="251"/>
      <c r="N311" s="252"/>
      <c r="O311" s="253"/>
      <c r="P311" s="254"/>
      <c r="Q311" s="255"/>
      <c r="R311" s="256"/>
      <c r="S311" s="257">
        <f t="shared" si="16"/>
        <v>0</v>
      </c>
      <c r="T311" s="257">
        <f t="shared" si="18"/>
        <v>0</v>
      </c>
      <c r="U311" s="319" t="str">
        <f t="shared" si="17"/>
        <v>-</v>
      </c>
      <c r="V311" s="258" t="s">
        <v>1169</v>
      </c>
      <c r="W311" s="329">
        <v>2.8</v>
      </c>
      <c r="X311" s="333">
        <f t="shared" si="19"/>
        <v>0</v>
      </c>
    </row>
    <row r="312" spans="1:24" s="209" customFormat="1" ht="37.25" customHeight="1">
      <c r="A312" s="226" t="s">
        <v>1141</v>
      </c>
      <c r="B312" s="276" t="s">
        <v>1152</v>
      </c>
      <c r="C312" s="227" t="s">
        <v>1153</v>
      </c>
      <c r="D312" s="219">
        <v>1</v>
      </c>
      <c r="E312" s="243">
        <v>110</v>
      </c>
      <c r="F312" s="244"/>
      <c r="G312" s="245"/>
      <c r="H312" s="246"/>
      <c r="I312" s="247"/>
      <c r="J312" s="248"/>
      <c r="K312" s="249"/>
      <c r="L312" s="250"/>
      <c r="M312" s="251"/>
      <c r="N312" s="252"/>
      <c r="O312" s="253"/>
      <c r="P312" s="254"/>
      <c r="Q312" s="255"/>
      <c r="R312" s="256"/>
      <c r="S312" s="257">
        <f t="shared" si="16"/>
        <v>0</v>
      </c>
      <c r="T312" s="257">
        <f t="shared" si="18"/>
        <v>0</v>
      </c>
      <c r="U312" s="319" t="str">
        <f t="shared" si="17"/>
        <v>-</v>
      </c>
      <c r="V312" s="258" t="s">
        <v>645</v>
      </c>
      <c r="W312" s="329">
        <v>1.7</v>
      </c>
      <c r="X312" s="333">
        <f t="shared" si="19"/>
        <v>0</v>
      </c>
    </row>
    <row r="313" spans="1:24" s="209" customFormat="1" ht="37.25" customHeight="1">
      <c r="A313" s="226" t="s">
        <v>1154</v>
      </c>
      <c r="B313" s="276" t="s">
        <v>1260</v>
      </c>
      <c r="C313" s="227" t="s">
        <v>1261</v>
      </c>
      <c r="D313" s="219">
        <v>15</v>
      </c>
      <c r="E313" s="243">
        <v>93</v>
      </c>
      <c r="F313" s="244"/>
      <c r="G313" s="245"/>
      <c r="H313" s="246"/>
      <c r="I313" s="247"/>
      <c r="J313" s="248"/>
      <c r="K313" s="249"/>
      <c r="L313" s="250"/>
      <c r="M313" s="251"/>
      <c r="N313" s="252"/>
      <c r="O313" s="253"/>
      <c r="P313" s="254"/>
      <c r="Q313" s="255"/>
      <c r="R313" s="256"/>
      <c r="S313" s="257">
        <f t="shared" si="16"/>
        <v>0</v>
      </c>
      <c r="T313" s="257">
        <f t="shared" si="18"/>
        <v>0</v>
      </c>
      <c r="U313" s="319" t="str">
        <f t="shared" si="17"/>
        <v>-</v>
      </c>
      <c r="V313" s="258" t="s">
        <v>1376</v>
      </c>
      <c r="W313" s="329">
        <v>0.79500000000000004</v>
      </c>
      <c r="X313" s="333">
        <f t="shared" si="19"/>
        <v>0</v>
      </c>
    </row>
    <row r="314" spans="1:24" s="209" customFormat="1" ht="37.25" customHeight="1">
      <c r="A314" s="226" t="s">
        <v>1154</v>
      </c>
      <c r="B314" s="276" t="s">
        <v>1262</v>
      </c>
      <c r="C314" s="227" t="s">
        <v>1263</v>
      </c>
      <c r="D314" s="219">
        <v>10</v>
      </c>
      <c r="E314" s="243">
        <v>81</v>
      </c>
      <c r="F314" s="244"/>
      <c r="G314" s="245"/>
      <c r="H314" s="246"/>
      <c r="I314" s="247"/>
      <c r="J314" s="248"/>
      <c r="K314" s="249"/>
      <c r="L314" s="250"/>
      <c r="M314" s="251"/>
      <c r="N314" s="252"/>
      <c r="O314" s="253"/>
      <c r="P314" s="254"/>
      <c r="Q314" s="255"/>
      <c r="R314" s="256"/>
      <c r="S314" s="257">
        <f t="shared" si="16"/>
        <v>0</v>
      </c>
      <c r="T314" s="257">
        <f t="shared" si="18"/>
        <v>0</v>
      </c>
      <c r="U314" s="319" t="str">
        <f t="shared" si="17"/>
        <v>-</v>
      </c>
      <c r="V314" s="258"/>
      <c r="W314" s="329">
        <v>0.98</v>
      </c>
      <c r="X314" s="333">
        <f t="shared" si="19"/>
        <v>0</v>
      </c>
    </row>
    <row r="315" spans="1:24" s="209" customFormat="1" ht="37.25" customHeight="1">
      <c r="A315" s="226" t="s">
        <v>1154</v>
      </c>
      <c r="B315" s="276" t="s">
        <v>1264</v>
      </c>
      <c r="C315" s="227" t="s">
        <v>1265</v>
      </c>
      <c r="D315" s="219">
        <v>5</v>
      </c>
      <c r="E315" s="243">
        <v>73</v>
      </c>
      <c r="F315" s="244"/>
      <c r="G315" s="245"/>
      <c r="H315" s="246"/>
      <c r="I315" s="247"/>
      <c r="J315" s="248"/>
      <c r="K315" s="249"/>
      <c r="L315" s="250"/>
      <c r="M315" s="251"/>
      <c r="N315" s="252"/>
      <c r="O315" s="253"/>
      <c r="P315" s="254"/>
      <c r="Q315" s="255"/>
      <c r="R315" s="256"/>
      <c r="S315" s="257">
        <f t="shared" si="16"/>
        <v>0</v>
      </c>
      <c r="T315" s="257">
        <f t="shared" si="18"/>
        <v>0</v>
      </c>
      <c r="U315" s="319" t="str">
        <f t="shared" si="17"/>
        <v>-</v>
      </c>
      <c r="V315" s="258" t="s">
        <v>1377</v>
      </c>
      <c r="W315" s="329">
        <v>1.08</v>
      </c>
      <c r="X315" s="333">
        <f t="shared" si="19"/>
        <v>0</v>
      </c>
    </row>
    <row r="316" spans="1:24" s="209" customFormat="1" ht="37.25" customHeight="1">
      <c r="A316" s="226" t="s">
        <v>1154</v>
      </c>
      <c r="B316" s="276" t="s">
        <v>1266</v>
      </c>
      <c r="C316" s="227" t="s">
        <v>1267</v>
      </c>
      <c r="D316" s="219">
        <v>4</v>
      </c>
      <c r="E316" s="243">
        <v>115</v>
      </c>
      <c r="F316" s="244"/>
      <c r="G316" s="245"/>
      <c r="H316" s="246"/>
      <c r="I316" s="247"/>
      <c r="J316" s="248"/>
      <c r="K316" s="249"/>
      <c r="L316" s="250"/>
      <c r="M316" s="251"/>
      <c r="N316" s="252"/>
      <c r="O316" s="253"/>
      <c r="P316" s="254"/>
      <c r="Q316" s="255"/>
      <c r="R316" s="256"/>
      <c r="S316" s="257">
        <f t="shared" si="16"/>
        <v>0</v>
      </c>
      <c r="T316" s="257">
        <f t="shared" si="18"/>
        <v>0</v>
      </c>
      <c r="U316" s="319" t="str">
        <f t="shared" si="17"/>
        <v>-</v>
      </c>
      <c r="V316" s="258" t="s">
        <v>1378</v>
      </c>
      <c r="W316" s="329">
        <v>1.93</v>
      </c>
      <c r="X316" s="333">
        <f t="shared" si="19"/>
        <v>0</v>
      </c>
    </row>
    <row r="317" spans="1:24" s="209" customFormat="1" ht="37.25" customHeight="1">
      <c r="A317" s="226" t="s">
        <v>1154</v>
      </c>
      <c r="B317" s="276" t="s">
        <v>1268</v>
      </c>
      <c r="C317" s="227" t="s">
        <v>1269</v>
      </c>
      <c r="D317" s="219">
        <v>3</v>
      </c>
      <c r="E317" s="243">
        <v>118</v>
      </c>
      <c r="F317" s="244"/>
      <c r="G317" s="245"/>
      <c r="H317" s="246"/>
      <c r="I317" s="247"/>
      <c r="J317" s="248"/>
      <c r="K317" s="249"/>
      <c r="L317" s="250"/>
      <c r="M317" s="251"/>
      <c r="N317" s="252"/>
      <c r="O317" s="253"/>
      <c r="P317" s="254"/>
      <c r="Q317" s="255"/>
      <c r="R317" s="256"/>
      <c r="S317" s="257">
        <f t="shared" si="16"/>
        <v>0</v>
      </c>
      <c r="T317" s="257">
        <f t="shared" si="18"/>
        <v>0</v>
      </c>
      <c r="U317" s="319" t="str">
        <f t="shared" si="17"/>
        <v>-</v>
      </c>
      <c r="V317" s="258" t="s">
        <v>1374</v>
      </c>
      <c r="W317" s="329">
        <v>1.23</v>
      </c>
      <c r="X317" s="333">
        <f t="shared" si="19"/>
        <v>0</v>
      </c>
    </row>
    <row r="318" spans="1:24" s="209" customFormat="1" ht="37.25" customHeight="1">
      <c r="A318" s="226" t="s">
        <v>1154</v>
      </c>
      <c r="B318" s="276" t="s">
        <v>1270</v>
      </c>
      <c r="C318" s="227" t="s">
        <v>1271</v>
      </c>
      <c r="D318" s="219">
        <v>3</v>
      </c>
      <c r="E318" s="243">
        <v>130</v>
      </c>
      <c r="F318" s="244"/>
      <c r="G318" s="245"/>
      <c r="H318" s="246"/>
      <c r="I318" s="247"/>
      <c r="J318" s="248"/>
      <c r="K318" s="249"/>
      <c r="L318" s="250"/>
      <c r="M318" s="251"/>
      <c r="N318" s="252"/>
      <c r="O318" s="253"/>
      <c r="P318" s="254"/>
      <c r="Q318" s="255"/>
      <c r="R318" s="256"/>
      <c r="S318" s="257">
        <f t="shared" si="16"/>
        <v>0</v>
      </c>
      <c r="T318" s="257">
        <f t="shared" si="18"/>
        <v>0</v>
      </c>
      <c r="U318" s="319" t="str">
        <f t="shared" si="17"/>
        <v>-</v>
      </c>
      <c r="V318" s="258" t="s">
        <v>1379</v>
      </c>
      <c r="W318" s="329">
        <v>1.43</v>
      </c>
      <c r="X318" s="333">
        <f t="shared" si="19"/>
        <v>0</v>
      </c>
    </row>
    <row r="319" spans="1:24" s="209" customFormat="1" ht="37.25" customHeight="1">
      <c r="A319" s="226" t="s">
        <v>1154</v>
      </c>
      <c r="B319" s="276" t="s">
        <v>1272</v>
      </c>
      <c r="C319" s="227" t="s">
        <v>1273</v>
      </c>
      <c r="D319" s="219">
        <v>2</v>
      </c>
      <c r="E319" s="243">
        <v>127</v>
      </c>
      <c r="F319" s="244"/>
      <c r="G319" s="245"/>
      <c r="H319" s="246"/>
      <c r="I319" s="247"/>
      <c r="J319" s="248"/>
      <c r="K319" s="249"/>
      <c r="L319" s="250"/>
      <c r="M319" s="251"/>
      <c r="N319" s="252"/>
      <c r="O319" s="253"/>
      <c r="P319" s="254"/>
      <c r="Q319" s="255"/>
      <c r="R319" s="256"/>
      <c r="S319" s="257">
        <f t="shared" si="16"/>
        <v>0</v>
      </c>
      <c r="T319" s="257">
        <f t="shared" si="18"/>
        <v>0</v>
      </c>
      <c r="U319" s="319" t="str">
        <f t="shared" si="17"/>
        <v>-</v>
      </c>
      <c r="V319" s="258" t="s">
        <v>1164</v>
      </c>
      <c r="W319" s="329">
        <v>1.59</v>
      </c>
      <c r="X319" s="333">
        <f t="shared" si="19"/>
        <v>0</v>
      </c>
    </row>
    <row r="320" spans="1:24" s="209" customFormat="1" ht="37.25" customHeight="1">
      <c r="A320" s="226" t="s">
        <v>1154</v>
      </c>
      <c r="B320" s="276" t="s">
        <v>1274</v>
      </c>
      <c r="C320" s="227" t="s">
        <v>1275</v>
      </c>
      <c r="D320" s="219">
        <v>2</v>
      </c>
      <c r="E320" s="243">
        <v>118</v>
      </c>
      <c r="F320" s="244"/>
      <c r="G320" s="245"/>
      <c r="H320" s="246"/>
      <c r="I320" s="247"/>
      <c r="J320" s="248"/>
      <c r="K320" s="249"/>
      <c r="L320" s="250"/>
      <c r="M320" s="251"/>
      <c r="N320" s="252"/>
      <c r="O320" s="253"/>
      <c r="P320" s="254"/>
      <c r="Q320" s="255"/>
      <c r="R320" s="256"/>
      <c r="S320" s="257">
        <f t="shared" si="16"/>
        <v>0</v>
      </c>
      <c r="T320" s="257">
        <f t="shared" si="18"/>
        <v>0</v>
      </c>
      <c r="U320" s="319" t="str">
        <f t="shared" si="17"/>
        <v>-</v>
      </c>
      <c r="V320" s="258" t="s">
        <v>685</v>
      </c>
      <c r="W320" s="329">
        <v>1.45</v>
      </c>
      <c r="X320" s="333">
        <f t="shared" si="19"/>
        <v>0</v>
      </c>
    </row>
    <row r="321" spans="1:24" s="209" customFormat="1" ht="37.25" customHeight="1">
      <c r="A321" s="226" t="s">
        <v>1154</v>
      </c>
      <c r="B321" s="276" t="s">
        <v>1276</v>
      </c>
      <c r="C321" s="227" t="s">
        <v>1277</v>
      </c>
      <c r="D321" s="219">
        <v>2</v>
      </c>
      <c r="E321" s="243">
        <v>161</v>
      </c>
      <c r="F321" s="244"/>
      <c r="G321" s="245"/>
      <c r="H321" s="246"/>
      <c r="I321" s="247"/>
      <c r="J321" s="248"/>
      <c r="K321" s="249"/>
      <c r="L321" s="250"/>
      <c r="M321" s="251"/>
      <c r="N321" s="252"/>
      <c r="O321" s="253"/>
      <c r="P321" s="254"/>
      <c r="Q321" s="255"/>
      <c r="R321" s="256"/>
      <c r="S321" s="257">
        <f t="shared" si="16"/>
        <v>0</v>
      </c>
      <c r="T321" s="257">
        <f t="shared" si="18"/>
        <v>0</v>
      </c>
      <c r="U321" s="319" t="str">
        <f t="shared" si="17"/>
        <v>-</v>
      </c>
      <c r="V321" s="258" t="s">
        <v>685</v>
      </c>
      <c r="W321" s="329">
        <v>2.1800000000000002</v>
      </c>
      <c r="X321" s="333">
        <f t="shared" si="19"/>
        <v>0</v>
      </c>
    </row>
    <row r="322" spans="1:24" s="209" customFormat="1" ht="37.25" customHeight="1">
      <c r="A322" s="226" t="s">
        <v>1154</v>
      </c>
      <c r="B322" s="276" t="s">
        <v>1289</v>
      </c>
      <c r="C322" s="227" t="s">
        <v>1292</v>
      </c>
      <c r="D322" s="219">
        <v>3</v>
      </c>
      <c r="E322" s="243">
        <v>118</v>
      </c>
      <c r="F322" s="244"/>
      <c r="G322" s="245"/>
      <c r="H322" s="246"/>
      <c r="I322" s="247"/>
      <c r="J322" s="248"/>
      <c r="K322" s="249"/>
      <c r="L322" s="250"/>
      <c r="M322" s="251"/>
      <c r="N322" s="252"/>
      <c r="O322" s="253"/>
      <c r="P322" s="254"/>
      <c r="Q322" s="255"/>
      <c r="R322" s="256"/>
      <c r="S322" s="257">
        <f t="shared" si="16"/>
        <v>0</v>
      </c>
      <c r="T322" s="257">
        <f t="shared" si="18"/>
        <v>0</v>
      </c>
      <c r="U322" s="319" t="str">
        <f t="shared" si="17"/>
        <v>-</v>
      </c>
      <c r="V322" s="258"/>
      <c r="W322" s="333">
        <v>2</v>
      </c>
      <c r="X322" s="333">
        <f t="shared" si="19"/>
        <v>0</v>
      </c>
    </row>
    <row r="323" spans="1:24" s="209" customFormat="1" ht="37.25" customHeight="1">
      <c r="A323" s="226" t="s">
        <v>1154</v>
      </c>
      <c r="B323" s="276" t="s">
        <v>1290</v>
      </c>
      <c r="C323" s="227" t="s">
        <v>1323</v>
      </c>
      <c r="D323" s="219">
        <v>3</v>
      </c>
      <c r="E323" s="243">
        <v>105</v>
      </c>
      <c r="F323" s="244"/>
      <c r="G323" s="245"/>
      <c r="H323" s="246"/>
      <c r="I323" s="247"/>
      <c r="J323" s="248"/>
      <c r="K323" s="249"/>
      <c r="L323" s="250"/>
      <c r="M323" s="251"/>
      <c r="N323" s="252"/>
      <c r="O323" s="253"/>
      <c r="P323" s="254"/>
      <c r="Q323" s="255"/>
      <c r="R323" s="256"/>
      <c r="S323" s="257">
        <f t="shared" si="16"/>
        <v>0</v>
      </c>
      <c r="T323" s="257">
        <f t="shared" si="18"/>
        <v>0</v>
      </c>
      <c r="U323" s="319" t="str">
        <f t="shared" si="17"/>
        <v>-</v>
      </c>
      <c r="V323" s="258"/>
      <c r="W323" s="333">
        <v>1.8</v>
      </c>
      <c r="X323" s="333">
        <f t="shared" si="19"/>
        <v>0</v>
      </c>
    </row>
    <row r="324" spans="1:24" s="209" customFormat="1" ht="37.25" customHeight="1">
      <c r="A324" s="226" t="s">
        <v>1154</v>
      </c>
      <c r="B324" s="276" t="s">
        <v>1294</v>
      </c>
      <c r="C324" s="227" t="s">
        <v>1295</v>
      </c>
      <c r="D324" s="219">
        <v>2</v>
      </c>
      <c r="E324" s="243">
        <v>177</v>
      </c>
      <c r="F324" s="244"/>
      <c r="G324" s="245"/>
      <c r="H324" s="246"/>
      <c r="I324" s="247"/>
      <c r="J324" s="248"/>
      <c r="K324" s="249"/>
      <c r="L324" s="250"/>
      <c r="M324" s="251"/>
      <c r="N324" s="252"/>
      <c r="O324" s="253"/>
      <c r="P324" s="254"/>
      <c r="Q324" s="255"/>
      <c r="R324" s="256"/>
      <c r="S324" s="257">
        <f t="shared" ref="S324:S328" si="20">F324+G324+H324+I324+J324+K324+L324+M324+N324+O324+P324+Q324+R324</f>
        <v>0</v>
      </c>
      <c r="T324" s="257">
        <f t="shared" ref="T324:T328" si="21">S324*D324</f>
        <v>0</v>
      </c>
      <c r="U324" s="319" t="str">
        <f t="shared" ref="U324:U328" si="22">IF(S324&gt;0,S324*E324,"-")</f>
        <v>-</v>
      </c>
      <c r="V324" s="258"/>
      <c r="W324" s="333">
        <v>2.4500000000000002</v>
      </c>
      <c r="X324" s="333">
        <f t="shared" si="19"/>
        <v>0</v>
      </c>
    </row>
    <row r="325" spans="1:24" s="209" customFormat="1" ht="37.25" customHeight="1">
      <c r="A325" s="226" t="s">
        <v>1154</v>
      </c>
      <c r="B325" s="276" t="s">
        <v>1296</v>
      </c>
      <c r="C325" s="227" t="s">
        <v>1297</v>
      </c>
      <c r="D325" s="219">
        <v>1</v>
      </c>
      <c r="E325" s="243">
        <v>175</v>
      </c>
      <c r="F325" s="244"/>
      <c r="G325" s="245"/>
      <c r="H325" s="246"/>
      <c r="I325" s="247"/>
      <c r="J325" s="248"/>
      <c r="K325" s="249"/>
      <c r="L325" s="250"/>
      <c r="M325" s="251"/>
      <c r="N325" s="252"/>
      <c r="O325" s="253"/>
      <c r="P325" s="254"/>
      <c r="Q325" s="255"/>
      <c r="R325" s="256"/>
      <c r="S325" s="257">
        <f t="shared" si="20"/>
        <v>0</v>
      </c>
      <c r="T325" s="257">
        <f t="shared" si="21"/>
        <v>0</v>
      </c>
      <c r="U325" s="319" t="str">
        <f t="shared" si="22"/>
        <v>-</v>
      </c>
      <c r="V325" s="258" t="s">
        <v>477</v>
      </c>
      <c r="W325" s="333">
        <v>2.64</v>
      </c>
      <c r="X325" s="333">
        <f t="shared" si="19"/>
        <v>0</v>
      </c>
    </row>
    <row r="326" spans="1:24" s="209" customFormat="1" ht="37.25" customHeight="1">
      <c r="A326" s="226" t="s">
        <v>1154</v>
      </c>
      <c r="B326" s="276" t="s">
        <v>1298</v>
      </c>
      <c r="C326" s="227" t="s">
        <v>1299</v>
      </c>
      <c r="D326" s="219">
        <v>1</v>
      </c>
      <c r="E326" s="243">
        <v>111</v>
      </c>
      <c r="F326" s="244"/>
      <c r="G326" s="245"/>
      <c r="H326" s="246"/>
      <c r="I326" s="247"/>
      <c r="J326" s="248"/>
      <c r="K326" s="249"/>
      <c r="L326" s="250"/>
      <c r="M326" s="251"/>
      <c r="N326" s="252"/>
      <c r="O326" s="253"/>
      <c r="P326" s="254"/>
      <c r="Q326" s="255"/>
      <c r="R326" s="256"/>
      <c r="S326" s="257">
        <f t="shared" si="20"/>
        <v>0</v>
      </c>
      <c r="T326" s="257">
        <f t="shared" si="21"/>
        <v>0</v>
      </c>
      <c r="U326" s="319" t="str">
        <f t="shared" si="22"/>
        <v>-</v>
      </c>
      <c r="V326" s="258"/>
      <c r="W326" s="333">
        <v>1.43</v>
      </c>
      <c r="X326" s="333">
        <f t="shared" si="19"/>
        <v>0</v>
      </c>
    </row>
    <row r="327" spans="1:24" s="209" customFormat="1" ht="37.25" customHeight="1">
      <c r="A327" s="226" t="s">
        <v>1154</v>
      </c>
      <c r="B327" s="276" t="s">
        <v>1300</v>
      </c>
      <c r="C327" s="227" t="s">
        <v>1301</v>
      </c>
      <c r="D327" s="219">
        <v>1</v>
      </c>
      <c r="E327" s="243">
        <v>83</v>
      </c>
      <c r="F327" s="244"/>
      <c r="G327" s="245"/>
      <c r="H327" s="246"/>
      <c r="I327" s="247"/>
      <c r="J327" s="248"/>
      <c r="K327" s="249"/>
      <c r="L327" s="250"/>
      <c r="M327" s="251"/>
      <c r="N327" s="252"/>
      <c r="O327" s="253"/>
      <c r="P327" s="254"/>
      <c r="Q327" s="255"/>
      <c r="R327" s="256"/>
      <c r="S327" s="257">
        <f t="shared" si="20"/>
        <v>0</v>
      </c>
      <c r="T327" s="257">
        <f t="shared" si="21"/>
        <v>0</v>
      </c>
      <c r="U327" s="319" t="str">
        <f t="shared" si="22"/>
        <v>-</v>
      </c>
      <c r="V327" s="258"/>
      <c r="W327" s="333">
        <v>0.99</v>
      </c>
      <c r="X327" s="333">
        <f t="shared" ref="X327:X422" si="23">W327*S327</f>
        <v>0</v>
      </c>
    </row>
    <row r="328" spans="1:24" s="209" customFormat="1" ht="37.25" customHeight="1">
      <c r="A328" s="226" t="s">
        <v>1154</v>
      </c>
      <c r="B328" s="276" t="s">
        <v>1302</v>
      </c>
      <c r="C328" s="227" t="s">
        <v>1303</v>
      </c>
      <c r="D328" s="219">
        <v>1</v>
      </c>
      <c r="E328" s="243">
        <v>127</v>
      </c>
      <c r="F328" s="244"/>
      <c r="G328" s="245"/>
      <c r="H328" s="246"/>
      <c r="I328" s="247"/>
      <c r="J328" s="248"/>
      <c r="K328" s="249"/>
      <c r="L328" s="250"/>
      <c r="M328" s="251"/>
      <c r="N328" s="252"/>
      <c r="O328" s="253"/>
      <c r="P328" s="254"/>
      <c r="Q328" s="255"/>
      <c r="R328" s="256"/>
      <c r="S328" s="257">
        <f t="shared" si="20"/>
        <v>0</v>
      </c>
      <c r="T328" s="257">
        <f t="shared" si="21"/>
        <v>0</v>
      </c>
      <c r="U328" s="319" t="str">
        <f t="shared" si="22"/>
        <v>-</v>
      </c>
      <c r="V328" s="258"/>
      <c r="W328" s="333">
        <v>1.68</v>
      </c>
      <c r="X328" s="333">
        <f t="shared" si="23"/>
        <v>0</v>
      </c>
    </row>
    <row r="329" spans="1:24" s="209" customFormat="1" ht="37.25" customHeight="1">
      <c r="A329" s="226" t="s">
        <v>1154</v>
      </c>
      <c r="B329" s="276" t="s">
        <v>1291</v>
      </c>
      <c r="C329" s="227" t="s">
        <v>1293</v>
      </c>
      <c r="D329" s="219">
        <v>2</v>
      </c>
      <c r="E329" s="243">
        <v>131</v>
      </c>
      <c r="F329" s="244"/>
      <c r="G329" s="245"/>
      <c r="H329" s="246"/>
      <c r="I329" s="247"/>
      <c r="J329" s="248"/>
      <c r="K329" s="249"/>
      <c r="L329" s="250"/>
      <c r="M329" s="251"/>
      <c r="N329" s="252"/>
      <c r="O329" s="253"/>
      <c r="P329" s="254"/>
      <c r="Q329" s="255"/>
      <c r="R329" s="256"/>
      <c r="S329" s="257">
        <f t="shared" si="16"/>
        <v>0</v>
      </c>
      <c r="T329" s="257">
        <f t="shared" si="18"/>
        <v>0</v>
      </c>
      <c r="U329" s="319" t="str">
        <f t="shared" si="17"/>
        <v>-</v>
      </c>
      <c r="V329" s="258"/>
      <c r="W329" s="333">
        <v>2.2400000000000002</v>
      </c>
      <c r="X329" s="333">
        <f t="shared" si="23"/>
        <v>0</v>
      </c>
    </row>
    <row r="330" spans="1:24" s="209" customFormat="1" ht="37.25" customHeight="1">
      <c r="A330" s="226" t="s">
        <v>1154</v>
      </c>
      <c r="B330" s="276" t="s">
        <v>1304</v>
      </c>
      <c r="C330" s="227" t="s">
        <v>1305</v>
      </c>
      <c r="D330" s="219">
        <v>1</v>
      </c>
      <c r="E330" s="243">
        <v>159</v>
      </c>
      <c r="F330" s="244"/>
      <c r="G330" s="245"/>
      <c r="H330" s="246"/>
      <c r="I330" s="247"/>
      <c r="J330" s="248"/>
      <c r="K330" s="249"/>
      <c r="L330" s="250"/>
      <c r="M330" s="251"/>
      <c r="N330" s="252"/>
      <c r="O330" s="253"/>
      <c r="P330" s="254"/>
      <c r="Q330" s="255"/>
      <c r="R330" s="256"/>
      <c r="S330" s="257">
        <f t="shared" ref="S330:S331" si="24">F330+G330+H330+I330+J330+K330+L330+M330+N330+O330+P330+Q330+R330</f>
        <v>0</v>
      </c>
      <c r="T330" s="257">
        <f t="shared" ref="T330:T331" si="25">S330*D330</f>
        <v>0</v>
      </c>
      <c r="U330" s="319" t="str">
        <f t="shared" ref="U330:U331" si="26">IF(S330&gt;0,S330*E330,"-")</f>
        <v>-</v>
      </c>
      <c r="V330" s="258"/>
      <c r="W330" s="333">
        <v>2.2999999999999998</v>
      </c>
      <c r="X330" s="333">
        <f t="shared" si="23"/>
        <v>0</v>
      </c>
    </row>
    <row r="331" spans="1:24" s="209" customFormat="1" ht="37.25" customHeight="1">
      <c r="A331" s="226" t="s">
        <v>1154</v>
      </c>
      <c r="B331" s="276" t="s">
        <v>1306</v>
      </c>
      <c r="C331" s="227" t="s">
        <v>1307</v>
      </c>
      <c r="D331" s="219">
        <v>1</v>
      </c>
      <c r="E331" s="243">
        <v>188</v>
      </c>
      <c r="F331" s="244"/>
      <c r="G331" s="245"/>
      <c r="H331" s="246"/>
      <c r="I331" s="247"/>
      <c r="J331" s="248"/>
      <c r="K331" s="249"/>
      <c r="L331" s="250"/>
      <c r="M331" s="251"/>
      <c r="N331" s="252"/>
      <c r="O331" s="253"/>
      <c r="P331" s="254"/>
      <c r="Q331" s="255"/>
      <c r="R331" s="256"/>
      <c r="S331" s="257">
        <f t="shared" si="24"/>
        <v>0</v>
      </c>
      <c r="T331" s="257">
        <f t="shared" si="25"/>
        <v>0</v>
      </c>
      <c r="U331" s="319" t="str">
        <f t="shared" si="26"/>
        <v>-</v>
      </c>
      <c r="V331" s="258"/>
      <c r="W331" s="333">
        <v>2.77</v>
      </c>
      <c r="X331" s="333">
        <f t="shared" si="23"/>
        <v>0</v>
      </c>
    </row>
    <row r="332" spans="1:24" s="209" customFormat="1" ht="37.25" customHeight="1">
      <c r="A332" s="226" t="s">
        <v>1154</v>
      </c>
      <c r="B332" s="276" t="s">
        <v>1155</v>
      </c>
      <c r="C332" s="227" t="s">
        <v>1156</v>
      </c>
      <c r="D332" s="219">
        <v>1</v>
      </c>
      <c r="E332" s="243">
        <v>103</v>
      </c>
      <c r="F332" s="244"/>
      <c r="G332" s="245"/>
      <c r="H332" s="246"/>
      <c r="I332" s="247"/>
      <c r="J332" s="248"/>
      <c r="K332" s="249"/>
      <c r="L332" s="250"/>
      <c r="M332" s="251"/>
      <c r="N332" s="252"/>
      <c r="O332" s="253"/>
      <c r="P332" s="254"/>
      <c r="Q332" s="255"/>
      <c r="R332" s="256"/>
      <c r="S332" s="257">
        <f t="shared" si="16"/>
        <v>0</v>
      </c>
      <c r="T332" s="257">
        <f t="shared" si="18"/>
        <v>0</v>
      </c>
      <c r="U332" s="319" t="str">
        <f t="shared" si="17"/>
        <v>-</v>
      </c>
      <c r="V332" s="258" t="s">
        <v>453</v>
      </c>
      <c r="W332" s="329">
        <v>1.6</v>
      </c>
      <c r="X332" s="333">
        <f t="shared" si="23"/>
        <v>0</v>
      </c>
    </row>
    <row r="333" spans="1:24" s="209" customFormat="1" ht="37.25" customHeight="1">
      <c r="A333" s="226" t="s">
        <v>1154</v>
      </c>
      <c r="B333" s="276" t="s">
        <v>1157</v>
      </c>
      <c r="C333" s="227" t="s">
        <v>1158</v>
      </c>
      <c r="D333" s="219">
        <v>1</v>
      </c>
      <c r="E333" s="243">
        <v>82</v>
      </c>
      <c r="F333" s="244"/>
      <c r="G333" s="245"/>
      <c r="H333" s="246"/>
      <c r="I333" s="247"/>
      <c r="J333" s="248"/>
      <c r="K333" s="249"/>
      <c r="L333" s="250"/>
      <c r="M333" s="251"/>
      <c r="N333" s="252"/>
      <c r="O333" s="253"/>
      <c r="P333" s="254"/>
      <c r="Q333" s="255"/>
      <c r="R333" s="256"/>
      <c r="S333" s="257">
        <f t="shared" si="16"/>
        <v>0</v>
      </c>
      <c r="T333" s="257">
        <f t="shared" si="18"/>
        <v>0</v>
      </c>
      <c r="U333" s="319" t="str">
        <f t="shared" si="17"/>
        <v>-</v>
      </c>
      <c r="V333" s="258" t="s">
        <v>405</v>
      </c>
      <c r="W333" s="329">
        <v>1.2</v>
      </c>
      <c r="X333" s="333">
        <f t="shared" si="23"/>
        <v>0</v>
      </c>
    </row>
    <row r="334" spans="1:24" s="209" customFormat="1" ht="37.25" customHeight="1">
      <c r="A334" s="226" t="s">
        <v>1154</v>
      </c>
      <c r="B334" s="276" t="s">
        <v>1159</v>
      </c>
      <c r="C334" s="227" t="s">
        <v>1160</v>
      </c>
      <c r="D334" s="219">
        <v>1</v>
      </c>
      <c r="E334" s="243">
        <v>90</v>
      </c>
      <c r="F334" s="244"/>
      <c r="G334" s="245"/>
      <c r="H334" s="246"/>
      <c r="I334" s="247"/>
      <c r="J334" s="248"/>
      <c r="K334" s="249"/>
      <c r="L334" s="250"/>
      <c r="M334" s="251"/>
      <c r="N334" s="252"/>
      <c r="O334" s="253"/>
      <c r="P334" s="254"/>
      <c r="Q334" s="255"/>
      <c r="R334" s="256"/>
      <c r="S334" s="257">
        <f t="shared" si="16"/>
        <v>0</v>
      </c>
      <c r="T334" s="257">
        <f t="shared" si="18"/>
        <v>0</v>
      </c>
      <c r="U334" s="319" t="str">
        <f t="shared" si="17"/>
        <v>-</v>
      </c>
      <c r="V334" s="284" t="s">
        <v>645</v>
      </c>
      <c r="W334" s="329">
        <v>1.3</v>
      </c>
      <c r="X334" s="333">
        <f t="shared" si="23"/>
        <v>0</v>
      </c>
    </row>
    <row r="335" spans="1:24" s="209" customFormat="1" ht="37.25" customHeight="1">
      <c r="A335" s="226" t="s">
        <v>1154</v>
      </c>
      <c r="B335" s="276" t="s">
        <v>1161</v>
      </c>
      <c r="C335" s="227" t="s">
        <v>1162</v>
      </c>
      <c r="D335" s="219">
        <v>1</v>
      </c>
      <c r="E335" s="243">
        <v>195</v>
      </c>
      <c r="F335" s="244"/>
      <c r="G335" s="245"/>
      <c r="H335" s="246"/>
      <c r="I335" s="247"/>
      <c r="J335" s="248"/>
      <c r="K335" s="249"/>
      <c r="L335" s="250"/>
      <c r="M335" s="251"/>
      <c r="N335" s="252"/>
      <c r="O335" s="253"/>
      <c r="P335" s="254"/>
      <c r="Q335" s="255"/>
      <c r="R335" s="256"/>
      <c r="S335" s="257">
        <f t="shared" si="16"/>
        <v>0</v>
      </c>
      <c r="T335" s="257">
        <f t="shared" si="18"/>
        <v>0</v>
      </c>
      <c r="U335" s="319" t="str">
        <f t="shared" si="17"/>
        <v>-</v>
      </c>
      <c r="V335" s="258" t="s">
        <v>645</v>
      </c>
      <c r="W335" s="329">
        <v>3.2</v>
      </c>
      <c r="X335" s="333">
        <f t="shared" si="23"/>
        <v>0</v>
      </c>
    </row>
    <row r="336" spans="1:24" s="209" customFormat="1" ht="37.25" customHeight="1">
      <c r="A336" s="226" t="s">
        <v>1163</v>
      </c>
      <c r="B336" s="276" t="s">
        <v>1285</v>
      </c>
      <c r="C336" s="227" t="s">
        <v>1286</v>
      </c>
      <c r="D336" s="219">
        <v>2</v>
      </c>
      <c r="E336" s="243">
        <v>84</v>
      </c>
      <c r="F336" s="244"/>
      <c r="G336" s="245"/>
      <c r="H336" s="246"/>
      <c r="I336" s="247"/>
      <c r="J336" s="248"/>
      <c r="K336" s="249"/>
      <c r="L336" s="250"/>
      <c r="M336" s="251"/>
      <c r="N336" s="252"/>
      <c r="O336" s="253"/>
      <c r="P336" s="254"/>
      <c r="Q336" s="255"/>
      <c r="R336" s="256"/>
      <c r="S336" s="257">
        <f t="shared" si="16"/>
        <v>0</v>
      </c>
      <c r="T336" s="257">
        <f t="shared" si="18"/>
        <v>0</v>
      </c>
      <c r="U336" s="319" t="str">
        <f t="shared" si="17"/>
        <v>-</v>
      </c>
      <c r="V336" s="285" t="s">
        <v>700</v>
      </c>
      <c r="W336" s="329">
        <v>1</v>
      </c>
      <c r="X336" s="333">
        <f t="shared" si="23"/>
        <v>0</v>
      </c>
    </row>
    <row r="337" spans="1:24" s="209" customFormat="1" ht="37.25" customHeight="1">
      <c r="A337" s="226" t="s">
        <v>1163</v>
      </c>
      <c r="B337" s="276" t="s">
        <v>916</v>
      </c>
      <c r="C337" s="227" t="s">
        <v>1287</v>
      </c>
      <c r="D337" s="219">
        <v>1</v>
      </c>
      <c r="E337" s="243">
        <v>128</v>
      </c>
      <c r="F337" s="244"/>
      <c r="G337" s="245"/>
      <c r="H337" s="246"/>
      <c r="I337" s="247"/>
      <c r="J337" s="248"/>
      <c r="K337" s="249"/>
      <c r="L337" s="250"/>
      <c r="M337" s="251"/>
      <c r="N337" s="252"/>
      <c r="O337" s="253"/>
      <c r="P337" s="254"/>
      <c r="Q337" s="255"/>
      <c r="R337" s="256"/>
      <c r="S337" s="257">
        <f t="shared" si="16"/>
        <v>0</v>
      </c>
      <c r="T337" s="257">
        <f t="shared" si="18"/>
        <v>0</v>
      </c>
      <c r="U337" s="319" t="str">
        <f t="shared" si="17"/>
        <v>-</v>
      </c>
      <c r="V337" s="258" t="s">
        <v>453</v>
      </c>
      <c r="W337" s="329">
        <v>2</v>
      </c>
      <c r="X337" s="333">
        <f t="shared" si="23"/>
        <v>0</v>
      </c>
    </row>
    <row r="338" spans="1:24" s="209" customFormat="1" ht="37.25" customHeight="1">
      <c r="A338" s="226" t="s">
        <v>1163</v>
      </c>
      <c r="B338" s="276" t="s">
        <v>918</v>
      </c>
      <c r="C338" s="227" t="s">
        <v>1288</v>
      </c>
      <c r="D338" s="219">
        <v>1</v>
      </c>
      <c r="E338" s="243">
        <v>71</v>
      </c>
      <c r="F338" s="244"/>
      <c r="G338" s="245"/>
      <c r="H338" s="246"/>
      <c r="I338" s="247"/>
      <c r="J338" s="248"/>
      <c r="K338" s="249"/>
      <c r="L338" s="250"/>
      <c r="M338" s="251"/>
      <c r="N338" s="252"/>
      <c r="O338" s="253"/>
      <c r="P338" s="254"/>
      <c r="Q338" s="255"/>
      <c r="R338" s="256"/>
      <c r="S338" s="257">
        <f t="shared" si="16"/>
        <v>0</v>
      </c>
      <c r="T338" s="257">
        <f t="shared" si="18"/>
        <v>0</v>
      </c>
      <c r="U338" s="319" t="str">
        <f t="shared" si="17"/>
        <v>-</v>
      </c>
      <c r="V338" s="258" t="s">
        <v>480</v>
      </c>
      <c r="W338" s="329">
        <v>2.13</v>
      </c>
      <c r="X338" s="333">
        <f t="shared" si="23"/>
        <v>0</v>
      </c>
    </row>
    <row r="339" spans="1:24" s="209" customFormat="1" ht="37.25" customHeight="1">
      <c r="A339" s="226" t="s">
        <v>1454</v>
      </c>
      <c r="B339" s="276" t="s">
        <v>1455</v>
      </c>
      <c r="C339" s="227" t="s">
        <v>1456</v>
      </c>
      <c r="D339" s="219">
        <v>10</v>
      </c>
      <c r="E339" s="381" t="s">
        <v>1675</v>
      </c>
      <c r="F339" s="244"/>
      <c r="G339" s="245"/>
      <c r="H339" s="246"/>
      <c r="I339" s="247"/>
      <c r="J339" s="248"/>
      <c r="K339" s="249"/>
      <c r="L339" s="250"/>
      <c r="M339" s="251"/>
      <c r="N339" s="252"/>
      <c r="O339" s="253"/>
      <c r="P339" s="254"/>
      <c r="Q339" s="255"/>
      <c r="R339" s="256"/>
      <c r="S339" s="257">
        <f t="shared" ref="S339:S376" si="27">F339+G339+H339+I339+J339+K339+L339+M339+N339+O339+P339+Q339+R339</f>
        <v>0</v>
      </c>
      <c r="T339" s="257">
        <f t="shared" si="18"/>
        <v>0</v>
      </c>
      <c r="U339" s="224" t="str">
        <f t="shared" ref="U339:U376" si="28">IF(S339&gt;0,S339*E339,"-")</f>
        <v>-</v>
      </c>
      <c r="V339" s="258" t="s">
        <v>376</v>
      </c>
      <c r="W339" s="329"/>
      <c r="X339" s="333"/>
    </row>
    <row r="340" spans="1:24" s="209" customFormat="1" ht="37.25" customHeight="1">
      <c r="A340" s="226" t="s">
        <v>1454</v>
      </c>
      <c r="B340" s="276" t="s">
        <v>1457</v>
      </c>
      <c r="C340" s="227" t="s">
        <v>1458</v>
      </c>
      <c r="D340" s="219">
        <v>10</v>
      </c>
      <c r="E340" s="243">
        <v>81</v>
      </c>
      <c r="F340" s="244"/>
      <c r="G340" s="245"/>
      <c r="H340" s="246"/>
      <c r="I340" s="247"/>
      <c r="J340" s="248"/>
      <c r="K340" s="249"/>
      <c r="L340" s="250"/>
      <c r="M340" s="251"/>
      <c r="N340" s="252"/>
      <c r="O340" s="253"/>
      <c r="P340" s="254"/>
      <c r="Q340" s="255"/>
      <c r="R340" s="256"/>
      <c r="S340" s="257">
        <f t="shared" si="27"/>
        <v>0</v>
      </c>
      <c r="T340" s="257">
        <f t="shared" si="18"/>
        <v>0</v>
      </c>
      <c r="U340" s="224" t="str">
        <f t="shared" si="28"/>
        <v>-</v>
      </c>
      <c r="V340" s="258" t="s">
        <v>376</v>
      </c>
      <c r="W340" s="329">
        <v>0.85299999999999998</v>
      </c>
      <c r="X340" s="333">
        <f t="shared" si="23"/>
        <v>0</v>
      </c>
    </row>
    <row r="341" spans="1:24" s="209" customFormat="1" ht="37.25" customHeight="1">
      <c r="A341" s="226" t="s">
        <v>1454</v>
      </c>
      <c r="B341" s="276" t="s">
        <v>1459</v>
      </c>
      <c r="C341" s="227" t="s">
        <v>1460</v>
      </c>
      <c r="D341" s="219">
        <v>10</v>
      </c>
      <c r="E341" s="243">
        <v>81</v>
      </c>
      <c r="F341" s="244"/>
      <c r="G341" s="245"/>
      <c r="H341" s="246"/>
      <c r="I341" s="247"/>
      <c r="J341" s="248"/>
      <c r="K341" s="249"/>
      <c r="L341" s="250"/>
      <c r="M341" s="251"/>
      <c r="N341" s="252"/>
      <c r="O341" s="253"/>
      <c r="P341" s="254"/>
      <c r="Q341" s="255"/>
      <c r="R341" s="256"/>
      <c r="S341" s="257">
        <f t="shared" si="27"/>
        <v>0</v>
      </c>
      <c r="T341" s="257">
        <f t="shared" si="18"/>
        <v>0</v>
      </c>
      <c r="U341" s="224" t="str">
        <f t="shared" si="28"/>
        <v>-</v>
      </c>
      <c r="V341" s="258" t="s">
        <v>376</v>
      </c>
      <c r="W341" s="329">
        <v>0.86299999999999999</v>
      </c>
      <c r="X341" s="333">
        <f t="shared" si="23"/>
        <v>0</v>
      </c>
    </row>
    <row r="342" spans="1:24" s="209" customFormat="1" ht="37.25" customHeight="1">
      <c r="A342" s="226" t="s">
        <v>1454</v>
      </c>
      <c r="B342" s="276" t="s">
        <v>1461</v>
      </c>
      <c r="C342" s="227" t="s">
        <v>1462</v>
      </c>
      <c r="D342" s="219">
        <v>10</v>
      </c>
      <c r="E342" s="243">
        <v>112</v>
      </c>
      <c r="F342" s="244"/>
      <c r="G342" s="245"/>
      <c r="H342" s="246"/>
      <c r="I342" s="247"/>
      <c r="J342" s="248"/>
      <c r="K342" s="249"/>
      <c r="L342" s="250"/>
      <c r="M342" s="251"/>
      <c r="N342" s="252"/>
      <c r="O342" s="253"/>
      <c r="P342" s="254"/>
      <c r="Q342" s="255"/>
      <c r="R342" s="256"/>
      <c r="S342" s="257">
        <f t="shared" si="27"/>
        <v>0</v>
      </c>
      <c r="T342" s="257">
        <f t="shared" si="18"/>
        <v>0</v>
      </c>
      <c r="U342" s="224" t="str">
        <f t="shared" si="28"/>
        <v>-</v>
      </c>
      <c r="V342" s="258"/>
      <c r="W342" s="329">
        <v>1.4910000000000001</v>
      </c>
      <c r="X342" s="333">
        <f t="shared" si="23"/>
        <v>0</v>
      </c>
    </row>
    <row r="343" spans="1:24" s="209" customFormat="1" ht="37.25" customHeight="1">
      <c r="A343" s="226" t="s">
        <v>1454</v>
      </c>
      <c r="B343" s="276" t="s">
        <v>1463</v>
      </c>
      <c r="C343" s="227" t="s">
        <v>1464</v>
      </c>
      <c r="D343" s="219">
        <v>5</v>
      </c>
      <c r="E343" s="381" t="s">
        <v>1675</v>
      </c>
      <c r="F343" s="244"/>
      <c r="G343" s="245"/>
      <c r="H343" s="246"/>
      <c r="I343" s="247"/>
      <c r="J343" s="248"/>
      <c r="K343" s="249"/>
      <c r="L343" s="250"/>
      <c r="M343" s="251"/>
      <c r="N343" s="252"/>
      <c r="O343" s="253"/>
      <c r="P343" s="254"/>
      <c r="Q343" s="255"/>
      <c r="R343" s="256"/>
      <c r="S343" s="257">
        <f t="shared" si="27"/>
        <v>0</v>
      </c>
      <c r="T343" s="257">
        <f t="shared" si="18"/>
        <v>0</v>
      </c>
      <c r="U343" s="224" t="str">
        <f t="shared" si="28"/>
        <v>-</v>
      </c>
      <c r="V343" s="258"/>
      <c r="W343" s="329"/>
      <c r="X343" s="333"/>
    </row>
    <row r="344" spans="1:24" s="209" customFormat="1" ht="37.25" customHeight="1">
      <c r="A344" s="226" t="s">
        <v>1454</v>
      </c>
      <c r="B344" s="276" t="s">
        <v>1465</v>
      </c>
      <c r="C344" s="227" t="s">
        <v>1466</v>
      </c>
      <c r="D344" s="219">
        <v>5</v>
      </c>
      <c r="E344" s="243">
        <v>93</v>
      </c>
      <c r="F344" s="244"/>
      <c r="G344" s="245"/>
      <c r="H344" s="246"/>
      <c r="I344" s="247"/>
      <c r="J344" s="248"/>
      <c r="K344" s="249"/>
      <c r="L344" s="250"/>
      <c r="M344" s="251"/>
      <c r="N344" s="252"/>
      <c r="O344" s="253"/>
      <c r="P344" s="254"/>
      <c r="Q344" s="255"/>
      <c r="R344" s="256"/>
      <c r="S344" s="257">
        <f t="shared" si="27"/>
        <v>0</v>
      </c>
      <c r="T344" s="257">
        <f t="shared" si="18"/>
        <v>0</v>
      </c>
      <c r="U344" s="224" t="str">
        <f t="shared" si="28"/>
        <v>-</v>
      </c>
      <c r="V344" s="258" t="s">
        <v>1672</v>
      </c>
      <c r="W344" s="329">
        <v>1.506</v>
      </c>
      <c r="X344" s="333">
        <f t="shared" si="23"/>
        <v>0</v>
      </c>
    </row>
    <row r="345" spans="1:24" s="209" customFormat="1" ht="37.25" customHeight="1">
      <c r="A345" s="226" t="s">
        <v>1454</v>
      </c>
      <c r="B345" s="276" t="s">
        <v>1467</v>
      </c>
      <c r="C345" s="227" t="s">
        <v>1468</v>
      </c>
      <c r="D345" s="219">
        <v>5</v>
      </c>
      <c r="E345" s="381" t="s">
        <v>1675</v>
      </c>
      <c r="F345" s="244"/>
      <c r="G345" s="245"/>
      <c r="H345" s="246"/>
      <c r="I345" s="247"/>
      <c r="J345" s="248"/>
      <c r="K345" s="249"/>
      <c r="L345" s="250"/>
      <c r="M345" s="251"/>
      <c r="N345" s="252"/>
      <c r="O345" s="253"/>
      <c r="P345" s="254"/>
      <c r="Q345" s="255"/>
      <c r="R345" s="256"/>
      <c r="S345" s="257">
        <f t="shared" si="27"/>
        <v>0</v>
      </c>
      <c r="T345" s="257">
        <f t="shared" si="18"/>
        <v>0</v>
      </c>
      <c r="U345" s="224" t="str">
        <f t="shared" si="28"/>
        <v>-</v>
      </c>
      <c r="V345" s="258"/>
      <c r="W345" s="329"/>
      <c r="X345" s="333"/>
    </row>
    <row r="346" spans="1:24" s="209" customFormat="1" ht="37.25" customHeight="1">
      <c r="A346" s="226" t="s">
        <v>1454</v>
      </c>
      <c r="B346" s="276" t="s">
        <v>1469</v>
      </c>
      <c r="C346" s="227" t="s">
        <v>1470</v>
      </c>
      <c r="D346" s="219">
        <v>5</v>
      </c>
      <c r="E346" s="243">
        <v>125</v>
      </c>
      <c r="F346" s="244"/>
      <c r="G346" s="245"/>
      <c r="H346" s="246"/>
      <c r="I346" s="247"/>
      <c r="J346" s="248"/>
      <c r="K346" s="249"/>
      <c r="L346" s="250"/>
      <c r="M346" s="251"/>
      <c r="N346" s="252"/>
      <c r="O346" s="253"/>
      <c r="P346" s="254"/>
      <c r="Q346" s="255"/>
      <c r="R346" s="256"/>
      <c r="S346" s="257">
        <f t="shared" si="27"/>
        <v>0</v>
      </c>
      <c r="T346" s="257">
        <f t="shared" si="18"/>
        <v>0</v>
      </c>
      <c r="U346" s="224" t="str">
        <f t="shared" si="28"/>
        <v>-</v>
      </c>
      <c r="V346" s="258" t="s">
        <v>1673</v>
      </c>
      <c r="W346" s="329">
        <v>2.073</v>
      </c>
      <c r="X346" s="333">
        <f t="shared" si="23"/>
        <v>0</v>
      </c>
    </row>
    <row r="347" spans="1:24" s="209" customFormat="1" ht="37.25" customHeight="1">
      <c r="A347" s="226" t="s">
        <v>1454</v>
      </c>
      <c r="B347" s="276" t="s">
        <v>1471</v>
      </c>
      <c r="C347" s="227" t="s">
        <v>1472</v>
      </c>
      <c r="D347" s="219">
        <v>10</v>
      </c>
      <c r="E347" s="243">
        <v>149</v>
      </c>
      <c r="F347" s="244"/>
      <c r="G347" s="245"/>
      <c r="H347" s="246"/>
      <c r="I347" s="247"/>
      <c r="J347" s="248"/>
      <c r="K347" s="249"/>
      <c r="L347" s="250"/>
      <c r="M347" s="251"/>
      <c r="N347" s="252"/>
      <c r="O347" s="253"/>
      <c r="P347" s="254"/>
      <c r="Q347" s="255"/>
      <c r="R347" s="256"/>
      <c r="S347" s="257">
        <f t="shared" si="27"/>
        <v>0</v>
      </c>
      <c r="T347" s="257">
        <f t="shared" si="18"/>
        <v>0</v>
      </c>
      <c r="U347" s="224" t="str">
        <f t="shared" si="28"/>
        <v>-</v>
      </c>
      <c r="V347" s="258"/>
      <c r="W347" s="329">
        <v>2.2040000000000002</v>
      </c>
      <c r="X347" s="333">
        <f t="shared" si="23"/>
        <v>0</v>
      </c>
    </row>
    <row r="348" spans="1:24" s="209" customFormat="1" ht="37.25" customHeight="1">
      <c r="A348" s="226" t="s">
        <v>1454</v>
      </c>
      <c r="B348" s="276" t="s">
        <v>1473</v>
      </c>
      <c r="C348" s="227" t="s">
        <v>1474</v>
      </c>
      <c r="D348" s="219">
        <v>5</v>
      </c>
      <c r="E348" s="381" t="s">
        <v>1675</v>
      </c>
      <c r="F348" s="244"/>
      <c r="G348" s="245"/>
      <c r="H348" s="246"/>
      <c r="I348" s="247"/>
      <c r="J348" s="248"/>
      <c r="K348" s="249"/>
      <c r="L348" s="250"/>
      <c r="M348" s="251"/>
      <c r="N348" s="252"/>
      <c r="O348" s="253"/>
      <c r="P348" s="254"/>
      <c r="Q348" s="255"/>
      <c r="R348" s="256"/>
      <c r="S348" s="257">
        <f t="shared" si="27"/>
        <v>0</v>
      </c>
      <c r="T348" s="257">
        <f t="shared" si="18"/>
        <v>0</v>
      </c>
      <c r="U348" s="224" t="str">
        <f t="shared" si="28"/>
        <v>-</v>
      </c>
      <c r="V348" s="258"/>
      <c r="W348" s="329"/>
      <c r="X348" s="333"/>
    </row>
    <row r="349" spans="1:24" s="209" customFormat="1" ht="37.25" customHeight="1">
      <c r="A349" s="226" t="s">
        <v>1454</v>
      </c>
      <c r="B349" s="276" t="s">
        <v>1475</v>
      </c>
      <c r="C349" s="227" t="s">
        <v>1476</v>
      </c>
      <c r="D349" s="219">
        <v>5</v>
      </c>
      <c r="E349" s="243">
        <v>117</v>
      </c>
      <c r="F349" s="244"/>
      <c r="G349" s="245"/>
      <c r="H349" s="246"/>
      <c r="I349" s="247"/>
      <c r="J349" s="248"/>
      <c r="K349" s="249"/>
      <c r="L349" s="250"/>
      <c r="M349" s="251"/>
      <c r="N349" s="252"/>
      <c r="O349" s="253"/>
      <c r="P349" s="254"/>
      <c r="Q349" s="255"/>
      <c r="R349" s="256"/>
      <c r="S349" s="257">
        <f t="shared" si="27"/>
        <v>0</v>
      </c>
      <c r="T349" s="257">
        <f t="shared" si="18"/>
        <v>0</v>
      </c>
      <c r="U349" s="224" t="str">
        <f t="shared" si="28"/>
        <v>-</v>
      </c>
      <c r="V349" s="258" t="s">
        <v>301</v>
      </c>
      <c r="W349" s="329">
        <v>1.992</v>
      </c>
      <c r="X349" s="333">
        <f t="shared" si="23"/>
        <v>0</v>
      </c>
    </row>
    <row r="350" spans="1:24" s="209" customFormat="1" ht="37.25" customHeight="1">
      <c r="A350" s="226" t="s">
        <v>1454</v>
      </c>
      <c r="B350" s="276" t="s">
        <v>1477</v>
      </c>
      <c r="C350" s="227" t="s">
        <v>1478</v>
      </c>
      <c r="D350" s="219">
        <v>5</v>
      </c>
      <c r="E350" s="243">
        <v>113</v>
      </c>
      <c r="F350" s="244"/>
      <c r="G350" s="245"/>
      <c r="H350" s="246"/>
      <c r="I350" s="247"/>
      <c r="J350" s="248"/>
      <c r="K350" s="249"/>
      <c r="L350" s="250"/>
      <c r="M350" s="251"/>
      <c r="N350" s="252"/>
      <c r="O350" s="253"/>
      <c r="P350" s="254"/>
      <c r="Q350" s="255"/>
      <c r="R350" s="256"/>
      <c r="S350" s="257">
        <f t="shared" si="27"/>
        <v>0</v>
      </c>
      <c r="T350" s="257">
        <f t="shared" si="18"/>
        <v>0</v>
      </c>
      <c r="U350" s="224" t="str">
        <f t="shared" si="28"/>
        <v>-</v>
      </c>
      <c r="V350" s="258" t="s">
        <v>1479</v>
      </c>
      <c r="W350" s="329">
        <v>1.7130000000000001</v>
      </c>
      <c r="X350" s="333">
        <f t="shared" si="23"/>
        <v>0</v>
      </c>
    </row>
    <row r="351" spans="1:24" s="209" customFormat="1" ht="37.25" customHeight="1">
      <c r="A351" s="226" t="s">
        <v>1454</v>
      </c>
      <c r="B351" s="276" t="s">
        <v>1480</v>
      </c>
      <c r="C351" s="227" t="s">
        <v>1481</v>
      </c>
      <c r="D351" s="219">
        <v>5</v>
      </c>
      <c r="E351" s="381" t="s">
        <v>1675</v>
      </c>
      <c r="F351" s="244"/>
      <c r="G351" s="245"/>
      <c r="H351" s="246"/>
      <c r="I351" s="247"/>
      <c r="J351" s="248"/>
      <c r="K351" s="249"/>
      <c r="L351" s="250"/>
      <c r="M351" s="251"/>
      <c r="N351" s="252"/>
      <c r="O351" s="253"/>
      <c r="P351" s="254"/>
      <c r="Q351" s="255"/>
      <c r="R351" s="256"/>
      <c r="S351" s="257">
        <f t="shared" si="27"/>
        <v>0</v>
      </c>
      <c r="T351" s="257">
        <f t="shared" si="18"/>
        <v>0</v>
      </c>
      <c r="U351" s="224" t="str">
        <f t="shared" si="28"/>
        <v>-</v>
      </c>
      <c r="V351" s="258"/>
      <c r="W351" s="329"/>
      <c r="X351" s="333"/>
    </row>
    <row r="352" spans="1:24" s="209" customFormat="1" ht="37.25" customHeight="1">
      <c r="A352" s="226" t="s">
        <v>1454</v>
      </c>
      <c r="B352" s="276" t="s">
        <v>1482</v>
      </c>
      <c r="C352" s="227" t="s">
        <v>1483</v>
      </c>
      <c r="D352" s="219">
        <v>3</v>
      </c>
      <c r="E352" s="243">
        <v>117</v>
      </c>
      <c r="F352" s="244"/>
      <c r="G352" s="245"/>
      <c r="H352" s="246"/>
      <c r="I352" s="247"/>
      <c r="J352" s="248"/>
      <c r="K352" s="249"/>
      <c r="L352" s="250"/>
      <c r="M352" s="251"/>
      <c r="N352" s="252"/>
      <c r="O352" s="253"/>
      <c r="P352" s="254"/>
      <c r="Q352" s="255"/>
      <c r="R352" s="256"/>
      <c r="S352" s="257">
        <f t="shared" si="27"/>
        <v>0</v>
      </c>
      <c r="T352" s="257">
        <f t="shared" si="18"/>
        <v>0</v>
      </c>
      <c r="U352" s="224" t="str">
        <f t="shared" si="28"/>
        <v>-</v>
      </c>
      <c r="V352" s="258" t="s">
        <v>591</v>
      </c>
      <c r="W352" s="329">
        <v>1.3120000000000001</v>
      </c>
      <c r="X352" s="333">
        <f t="shared" si="23"/>
        <v>0</v>
      </c>
    </row>
    <row r="353" spans="1:24" s="209" customFormat="1" ht="37.25" customHeight="1">
      <c r="A353" s="226" t="s">
        <v>1454</v>
      </c>
      <c r="B353" s="276" t="s">
        <v>1484</v>
      </c>
      <c r="C353" s="227" t="s">
        <v>1485</v>
      </c>
      <c r="D353" s="219">
        <v>3</v>
      </c>
      <c r="E353" s="243">
        <v>120</v>
      </c>
      <c r="F353" s="244"/>
      <c r="G353" s="245"/>
      <c r="H353" s="246"/>
      <c r="I353" s="247"/>
      <c r="J353" s="248"/>
      <c r="K353" s="249"/>
      <c r="L353" s="250"/>
      <c r="M353" s="251"/>
      <c r="N353" s="252"/>
      <c r="O353" s="253"/>
      <c r="P353" s="254"/>
      <c r="Q353" s="255"/>
      <c r="R353" s="256"/>
      <c r="S353" s="257">
        <f t="shared" si="27"/>
        <v>0</v>
      </c>
      <c r="T353" s="257">
        <f t="shared" si="18"/>
        <v>0</v>
      </c>
      <c r="U353" s="224" t="str">
        <f t="shared" si="28"/>
        <v>-</v>
      </c>
      <c r="V353" s="258" t="s">
        <v>580</v>
      </c>
      <c r="W353" s="329">
        <v>1.196</v>
      </c>
      <c r="X353" s="333">
        <f t="shared" si="23"/>
        <v>0</v>
      </c>
    </row>
    <row r="354" spans="1:24" s="209" customFormat="1" ht="37.25" customHeight="1">
      <c r="A354" s="226" t="s">
        <v>1454</v>
      </c>
      <c r="B354" s="276" t="s">
        <v>1486</v>
      </c>
      <c r="C354" s="227" t="s">
        <v>1487</v>
      </c>
      <c r="D354" s="219">
        <v>3</v>
      </c>
      <c r="E354" s="243">
        <v>137</v>
      </c>
      <c r="F354" s="244"/>
      <c r="G354" s="245"/>
      <c r="H354" s="246"/>
      <c r="I354" s="247"/>
      <c r="J354" s="248"/>
      <c r="K354" s="249"/>
      <c r="L354" s="250"/>
      <c r="M354" s="251"/>
      <c r="N354" s="252"/>
      <c r="O354" s="253"/>
      <c r="P354" s="254"/>
      <c r="Q354" s="255"/>
      <c r="R354" s="256"/>
      <c r="S354" s="257">
        <f t="shared" si="27"/>
        <v>0</v>
      </c>
      <c r="T354" s="257">
        <f t="shared" si="18"/>
        <v>0</v>
      </c>
      <c r="U354" s="224" t="str">
        <f t="shared" si="28"/>
        <v>-</v>
      </c>
      <c r="V354" s="258" t="s">
        <v>1349</v>
      </c>
      <c r="W354" s="329">
        <v>1.4610000000000001</v>
      </c>
      <c r="X354" s="333">
        <f t="shared" si="23"/>
        <v>0</v>
      </c>
    </row>
    <row r="355" spans="1:24" s="209" customFormat="1" ht="37.25" customHeight="1">
      <c r="A355" s="226" t="s">
        <v>1454</v>
      </c>
      <c r="B355" s="276" t="s">
        <v>1488</v>
      </c>
      <c r="C355" s="227" t="s">
        <v>1489</v>
      </c>
      <c r="D355" s="219">
        <v>3</v>
      </c>
      <c r="E355" s="243">
        <v>169</v>
      </c>
      <c r="F355" s="244"/>
      <c r="G355" s="245"/>
      <c r="H355" s="246"/>
      <c r="I355" s="247"/>
      <c r="J355" s="248"/>
      <c r="K355" s="249"/>
      <c r="L355" s="250"/>
      <c r="M355" s="251"/>
      <c r="N355" s="252"/>
      <c r="O355" s="253"/>
      <c r="P355" s="254"/>
      <c r="Q355" s="255"/>
      <c r="R355" s="256"/>
      <c r="S355" s="257">
        <f t="shared" si="27"/>
        <v>0</v>
      </c>
      <c r="T355" s="257">
        <f t="shared" si="18"/>
        <v>0</v>
      </c>
      <c r="U355" s="224" t="str">
        <f t="shared" si="28"/>
        <v>-</v>
      </c>
      <c r="V355" s="258" t="s">
        <v>414</v>
      </c>
      <c r="W355" s="329">
        <v>1.94</v>
      </c>
      <c r="X355" s="333">
        <f t="shared" si="23"/>
        <v>0</v>
      </c>
    </row>
    <row r="356" spans="1:24" s="209" customFormat="1" ht="37.25" customHeight="1">
      <c r="A356" s="226" t="s">
        <v>1454</v>
      </c>
      <c r="B356" s="276" t="s">
        <v>1490</v>
      </c>
      <c r="C356" s="227" t="s">
        <v>1642</v>
      </c>
      <c r="D356" s="219">
        <v>3</v>
      </c>
      <c r="E356" s="243">
        <v>183</v>
      </c>
      <c r="F356" s="244"/>
      <c r="G356" s="245"/>
      <c r="H356" s="246"/>
      <c r="I356" s="247"/>
      <c r="J356" s="248"/>
      <c r="K356" s="249"/>
      <c r="L356" s="250"/>
      <c r="M356" s="251"/>
      <c r="N356" s="252"/>
      <c r="O356" s="253"/>
      <c r="P356" s="254"/>
      <c r="Q356" s="255"/>
      <c r="R356" s="256"/>
      <c r="S356" s="257">
        <f t="shared" si="27"/>
        <v>0</v>
      </c>
      <c r="T356" s="257">
        <f t="shared" si="18"/>
        <v>0</v>
      </c>
      <c r="U356" s="224" t="str">
        <f t="shared" si="28"/>
        <v>-</v>
      </c>
      <c r="V356" s="258" t="s">
        <v>1491</v>
      </c>
      <c r="W356" s="329">
        <v>2.1520000000000001</v>
      </c>
      <c r="X356" s="333">
        <f t="shared" si="23"/>
        <v>0</v>
      </c>
    </row>
    <row r="357" spans="1:24" s="209" customFormat="1" ht="37.25" customHeight="1">
      <c r="A357" s="226" t="s">
        <v>1454</v>
      </c>
      <c r="B357" s="276" t="s">
        <v>1492</v>
      </c>
      <c r="C357" s="227" t="s">
        <v>1643</v>
      </c>
      <c r="D357" s="219">
        <v>2</v>
      </c>
      <c r="E357" s="243">
        <v>138</v>
      </c>
      <c r="F357" s="244"/>
      <c r="G357" s="245"/>
      <c r="H357" s="246"/>
      <c r="I357" s="247"/>
      <c r="J357" s="248"/>
      <c r="K357" s="249"/>
      <c r="L357" s="250"/>
      <c r="M357" s="251"/>
      <c r="N357" s="252"/>
      <c r="O357" s="253"/>
      <c r="P357" s="254"/>
      <c r="Q357" s="255"/>
      <c r="R357" s="256"/>
      <c r="S357" s="257">
        <f t="shared" si="27"/>
        <v>0</v>
      </c>
      <c r="T357" s="257">
        <f t="shared" si="18"/>
        <v>0</v>
      </c>
      <c r="U357" s="224" t="str">
        <f t="shared" si="28"/>
        <v>-</v>
      </c>
      <c r="V357" s="258" t="s">
        <v>1493</v>
      </c>
      <c r="W357" s="329">
        <v>1.6850000000000001</v>
      </c>
      <c r="X357" s="333">
        <f t="shared" si="23"/>
        <v>0</v>
      </c>
    </row>
    <row r="358" spans="1:24" s="209" customFormat="1" ht="37.25" customHeight="1">
      <c r="A358" s="226" t="s">
        <v>1454</v>
      </c>
      <c r="B358" s="276" t="s">
        <v>1494</v>
      </c>
      <c r="C358" s="227" t="s">
        <v>1495</v>
      </c>
      <c r="D358" s="219">
        <v>1</v>
      </c>
      <c r="E358" s="243">
        <v>76</v>
      </c>
      <c r="F358" s="244"/>
      <c r="G358" s="245"/>
      <c r="H358" s="246"/>
      <c r="I358" s="247"/>
      <c r="J358" s="248"/>
      <c r="K358" s="249"/>
      <c r="L358" s="250"/>
      <c r="M358" s="251"/>
      <c r="N358" s="252"/>
      <c r="O358" s="253"/>
      <c r="P358" s="254"/>
      <c r="Q358" s="255"/>
      <c r="R358" s="256"/>
      <c r="S358" s="257">
        <f t="shared" si="27"/>
        <v>0</v>
      </c>
      <c r="T358" s="257">
        <f t="shared" si="18"/>
        <v>0</v>
      </c>
      <c r="U358" s="224" t="str">
        <f t="shared" si="28"/>
        <v>-</v>
      </c>
      <c r="V358" s="258" t="s">
        <v>645</v>
      </c>
      <c r="W358" s="329">
        <v>0.95599999999999996</v>
      </c>
      <c r="X358" s="333">
        <f t="shared" si="23"/>
        <v>0</v>
      </c>
    </row>
    <row r="359" spans="1:24" s="209" customFormat="1" ht="37.25" customHeight="1">
      <c r="A359" s="226" t="s">
        <v>1454</v>
      </c>
      <c r="B359" s="276" t="s">
        <v>1496</v>
      </c>
      <c r="C359" s="227" t="s">
        <v>1497</v>
      </c>
      <c r="D359" s="219">
        <v>1</v>
      </c>
      <c r="E359" s="243">
        <v>86</v>
      </c>
      <c r="F359" s="244"/>
      <c r="G359" s="245"/>
      <c r="H359" s="246"/>
      <c r="I359" s="247"/>
      <c r="J359" s="248"/>
      <c r="K359" s="249"/>
      <c r="L359" s="250"/>
      <c r="M359" s="251"/>
      <c r="N359" s="252"/>
      <c r="O359" s="253"/>
      <c r="P359" s="254"/>
      <c r="Q359" s="255"/>
      <c r="R359" s="256"/>
      <c r="S359" s="257">
        <f t="shared" si="27"/>
        <v>0</v>
      </c>
      <c r="T359" s="257">
        <f t="shared" si="18"/>
        <v>0</v>
      </c>
      <c r="U359" s="224" t="str">
        <f t="shared" si="28"/>
        <v>-</v>
      </c>
      <c r="V359" s="258" t="s">
        <v>477</v>
      </c>
      <c r="W359" s="329">
        <v>1.1160000000000001</v>
      </c>
      <c r="X359" s="333">
        <f t="shared" si="23"/>
        <v>0</v>
      </c>
    </row>
    <row r="360" spans="1:24" s="209" customFormat="1" ht="37.25" customHeight="1">
      <c r="A360" s="226" t="s">
        <v>1454</v>
      </c>
      <c r="B360" s="276" t="s">
        <v>1498</v>
      </c>
      <c r="C360" s="227" t="s">
        <v>1499</v>
      </c>
      <c r="D360" s="219">
        <v>1</v>
      </c>
      <c r="E360" s="243">
        <v>90</v>
      </c>
      <c r="F360" s="244"/>
      <c r="G360" s="245"/>
      <c r="H360" s="246"/>
      <c r="I360" s="247"/>
      <c r="J360" s="248"/>
      <c r="K360" s="249"/>
      <c r="L360" s="250"/>
      <c r="M360" s="251"/>
      <c r="N360" s="252"/>
      <c r="O360" s="253"/>
      <c r="P360" s="254"/>
      <c r="Q360" s="255"/>
      <c r="R360" s="256"/>
      <c r="S360" s="257">
        <f t="shared" si="27"/>
        <v>0</v>
      </c>
      <c r="T360" s="257">
        <f t="shared" si="18"/>
        <v>0</v>
      </c>
      <c r="U360" s="224" t="str">
        <f t="shared" si="28"/>
        <v>-</v>
      </c>
      <c r="V360" s="258" t="s">
        <v>450</v>
      </c>
      <c r="W360" s="329">
        <v>1.1659999999999999</v>
      </c>
      <c r="X360" s="333">
        <f t="shared" si="23"/>
        <v>0</v>
      </c>
    </row>
    <row r="361" spans="1:24" s="209" customFormat="1" ht="37.25" customHeight="1">
      <c r="A361" s="226" t="s">
        <v>1454</v>
      </c>
      <c r="B361" s="276" t="s">
        <v>1500</v>
      </c>
      <c r="C361" s="227" t="s">
        <v>1501</v>
      </c>
      <c r="D361" s="219">
        <v>1</v>
      </c>
      <c r="E361" s="243">
        <v>108</v>
      </c>
      <c r="F361" s="244"/>
      <c r="G361" s="245"/>
      <c r="H361" s="246"/>
      <c r="I361" s="247"/>
      <c r="J361" s="248"/>
      <c r="K361" s="249"/>
      <c r="L361" s="250"/>
      <c r="M361" s="251"/>
      <c r="N361" s="252"/>
      <c r="O361" s="253"/>
      <c r="P361" s="254"/>
      <c r="Q361" s="255"/>
      <c r="R361" s="256"/>
      <c r="S361" s="257">
        <f t="shared" si="27"/>
        <v>0</v>
      </c>
      <c r="T361" s="257">
        <f t="shared" si="18"/>
        <v>0</v>
      </c>
      <c r="U361" s="224" t="str">
        <f t="shared" si="28"/>
        <v>-</v>
      </c>
      <c r="V361" s="258" t="s">
        <v>450</v>
      </c>
      <c r="W361" s="329">
        <v>1.4419999999999999</v>
      </c>
      <c r="X361" s="333">
        <f t="shared" si="23"/>
        <v>0</v>
      </c>
    </row>
    <row r="362" spans="1:24" s="209" customFormat="1" ht="37.25" customHeight="1">
      <c r="A362" s="226" t="s">
        <v>1454</v>
      </c>
      <c r="B362" s="276" t="s">
        <v>1502</v>
      </c>
      <c r="C362" s="227" t="s">
        <v>1503</v>
      </c>
      <c r="D362" s="219">
        <v>1</v>
      </c>
      <c r="E362" s="243">
        <v>84</v>
      </c>
      <c r="F362" s="244"/>
      <c r="G362" s="245"/>
      <c r="H362" s="246"/>
      <c r="I362" s="247"/>
      <c r="J362" s="248"/>
      <c r="K362" s="249"/>
      <c r="L362" s="250"/>
      <c r="M362" s="251"/>
      <c r="N362" s="252"/>
      <c r="O362" s="253"/>
      <c r="P362" s="254"/>
      <c r="Q362" s="255"/>
      <c r="R362" s="256"/>
      <c r="S362" s="257">
        <f t="shared" si="27"/>
        <v>0</v>
      </c>
      <c r="T362" s="257">
        <f t="shared" si="18"/>
        <v>0</v>
      </c>
      <c r="U362" s="224" t="str">
        <f t="shared" si="28"/>
        <v>-</v>
      </c>
      <c r="V362" s="258" t="s">
        <v>480</v>
      </c>
      <c r="W362" s="329">
        <v>1.0760000000000001</v>
      </c>
      <c r="X362" s="333">
        <f t="shared" si="23"/>
        <v>0</v>
      </c>
    </row>
    <row r="363" spans="1:24" s="209" customFormat="1" ht="37.25" customHeight="1">
      <c r="A363" s="226" t="s">
        <v>1454</v>
      </c>
      <c r="B363" s="276" t="s">
        <v>1504</v>
      </c>
      <c r="C363" s="227" t="s">
        <v>1505</v>
      </c>
      <c r="D363" s="219">
        <v>1</v>
      </c>
      <c r="E363" s="381" t="s">
        <v>1675</v>
      </c>
      <c r="F363" s="244"/>
      <c r="G363" s="245"/>
      <c r="H363" s="246"/>
      <c r="I363" s="247"/>
      <c r="J363" s="248"/>
      <c r="K363" s="249"/>
      <c r="L363" s="250"/>
      <c r="M363" s="251"/>
      <c r="N363" s="252"/>
      <c r="O363" s="253"/>
      <c r="P363" s="254"/>
      <c r="Q363" s="255"/>
      <c r="R363" s="256"/>
      <c r="S363" s="257">
        <f t="shared" si="27"/>
        <v>0</v>
      </c>
      <c r="T363" s="257">
        <f t="shared" si="18"/>
        <v>0</v>
      </c>
      <c r="U363" s="224" t="str">
        <f t="shared" si="28"/>
        <v>-</v>
      </c>
      <c r="V363" s="258"/>
      <c r="W363" s="329"/>
      <c r="X363" s="333"/>
    </row>
    <row r="364" spans="1:24" s="209" customFormat="1" ht="37.25" customHeight="1">
      <c r="A364" s="226" t="s">
        <v>1454</v>
      </c>
      <c r="B364" s="276" t="s">
        <v>1506</v>
      </c>
      <c r="C364" s="227" t="s">
        <v>1507</v>
      </c>
      <c r="D364" s="219">
        <v>1</v>
      </c>
      <c r="E364" s="381" t="s">
        <v>1675</v>
      </c>
      <c r="F364" s="244"/>
      <c r="G364" s="245"/>
      <c r="H364" s="246"/>
      <c r="I364" s="247"/>
      <c r="J364" s="248"/>
      <c r="K364" s="249"/>
      <c r="L364" s="250"/>
      <c r="M364" s="251"/>
      <c r="N364" s="252"/>
      <c r="O364" s="253"/>
      <c r="P364" s="254"/>
      <c r="Q364" s="255"/>
      <c r="R364" s="256"/>
      <c r="S364" s="257">
        <f t="shared" si="27"/>
        <v>0</v>
      </c>
      <c r="T364" s="257">
        <f t="shared" si="18"/>
        <v>0</v>
      </c>
      <c r="U364" s="224" t="str">
        <f t="shared" si="28"/>
        <v>-</v>
      </c>
      <c r="V364" s="258"/>
      <c r="W364" s="329"/>
      <c r="X364" s="333"/>
    </row>
    <row r="365" spans="1:24" s="209" customFormat="1" ht="37.25" customHeight="1">
      <c r="A365" s="226" t="s">
        <v>1454</v>
      </c>
      <c r="B365" s="276" t="s">
        <v>1508</v>
      </c>
      <c r="C365" s="227" t="s">
        <v>1509</v>
      </c>
      <c r="D365" s="219">
        <v>1</v>
      </c>
      <c r="E365" s="243">
        <v>118</v>
      </c>
      <c r="F365" s="244"/>
      <c r="G365" s="245"/>
      <c r="H365" s="246"/>
      <c r="I365" s="247"/>
      <c r="J365" s="248"/>
      <c r="K365" s="249"/>
      <c r="L365" s="250"/>
      <c r="M365" s="251"/>
      <c r="N365" s="252"/>
      <c r="O365" s="253"/>
      <c r="P365" s="254"/>
      <c r="Q365" s="255"/>
      <c r="R365" s="256"/>
      <c r="S365" s="257">
        <f t="shared" si="27"/>
        <v>0</v>
      </c>
      <c r="T365" s="257">
        <f t="shared" si="18"/>
        <v>0</v>
      </c>
      <c r="U365" s="224" t="str">
        <f t="shared" si="28"/>
        <v>-</v>
      </c>
      <c r="V365" s="258" t="s">
        <v>147</v>
      </c>
      <c r="W365" s="329">
        <v>1.7929999999999999</v>
      </c>
      <c r="X365" s="333">
        <f t="shared" si="23"/>
        <v>0</v>
      </c>
    </row>
    <row r="366" spans="1:24" s="209" customFormat="1" ht="37.25" customHeight="1">
      <c r="A366" s="226" t="s">
        <v>1510</v>
      </c>
      <c r="B366" s="276" t="s">
        <v>1511</v>
      </c>
      <c r="C366" s="227" t="s">
        <v>1512</v>
      </c>
      <c r="D366" s="219">
        <v>10</v>
      </c>
      <c r="E366" s="243">
        <v>76</v>
      </c>
      <c r="F366" s="244"/>
      <c r="G366" s="245"/>
      <c r="H366" s="246"/>
      <c r="I366" s="247"/>
      <c r="J366" s="248"/>
      <c r="K366" s="249"/>
      <c r="L366" s="250"/>
      <c r="M366" s="251"/>
      <c r="N366" s="252"/>
      <c r="O366" s="253"/>
      <c r="P366" s="254"/>
      <c r="Q366" s="255"/>
      <c r="R366" s="256"/>
      <c r="S366" s="257">
        <f t="shared" si="27"/>
        <v>0</v>
      </c>
      <c r="T366" s="257">
        <f t="shared" si="18"/>
        <v>0</v>
      </c>
      <c r="U366" s="224" t="str">
        <f t="shared" si="28"/>
        <v>-</v>
      </c>
      <c r="V366" s="258" t="s">
        <v>376</v>
      </c>
      <c r="W366" s="329">
        <v>0.79200000000000004</v>
      </c>
      <c r="X366" s="333">
        <f t="shared" si="23"/>
        <v>0</v>
      </c>
    </row>
    <row r="367" spans="1:24" s="209" customFormat="1" ht="37.25" customHeight="1">
      <c r="A367" s="226" t="s">
        <v>1510</v>
      </c>
      <c r="B367" s="276" t="s">
        <v>1513</v>
      </c>
      <c r="C367" s="227" t="s">
        <v>1514</v>
      </c>
      <c r="D367" s="219">
        <v>10</v>
      </c>
      <c r="E367" s="243">
        <v>103</v>
      </c>
      <c r="F367" s="244"/>
      <c r="G367" s="245"/>
      <c r="H367" s="246"/>
      <c r="I367" s="247"/>
      <c r="J367" s="248"/>
      <c r="K367" s="249"/>
      <c r="L367" s="250"/>
      <c r="M367" s="251"/>
      <c r="N367" s="252"/>
      <c r="O367" s="253"/>
      <c r="P367" s="254"/>
      <c r="Q367" s="255"/>
      <c r="R367" s="256"/>
      <c r="S367" s="257">
        <f t="shared" si="27"/>
        <v>0</v>
      </c>
      <c r="T367" s="257">
        <f t="shared" si="18"/>
        <v>0</v>
      </c>
      <c r="U367" s="224" t="str">
        <f t="shared" si="28"/>
        <v>-</v>
      </c>
      <c r="V367" s="258" t="s">
        <v>376</v>
      </c>
      <c r="W367" s="329">
        <v>1.252</v>
      </c>
      <c r="X367" s="333">
        <f t="shared" si="23"/>
        <v>0</v>
      </c>
    </row>
    <row r="368" spans="1:24" s="209" customFormat="1" ht="37.25" customHeight="1">
      <c r="A368" s="226" t="s">
        <v>1510</v>
      </c>
      <c r="B368" s="276" t="s">
        <v>1515</v>
      </c>
      <c r="C368" s="227" t="s">
        <v>1516</v>
      </c>
      <c r="D368" s="219">
        <v>3</v>
      </c>
      <c r="E368" s="243">
        <v>145</v>
      </c>
      <c r="F368" s="244"/>
      <c r="G368" s="245"/>
      <c r="H368" s="246"/>
      <c r="I368" s="247"/>
      <c r="J368" s="248"/>
      <c r="K368" s="249"/>
      <c r="L368" s="250"/>
      <c r="M368" s="251"/>
      <c r="N368" s="252"/>
      <c r="O368" s="253"/>
      <c r="P368" s="254"/>
      <c r="Q368" s="255"/>
      <c r="R368" s="256"/>
      <c r="S368" s="257">
        <f t="shared" si="27"/>
        <v>0</v>
      </c>
      <c r="T368" s="257">
        <f t="shared" si="18"/>
        <v>0</v>
      </c>
      <c r="U368" s="224" t="str">
        <f t="shared" si="28"/>
        <v>-</v>
      </c>
      <c r="V368" s="258" t="s">
        <v>602</v>
      </c>
      <c r="W368" s="329">
        <v>1.5740000000000001</v>
      </c>
      <c r="X368" s="333">
        <f t="shared" si="23"/>
        <v>0</v>
      </c>
    </row>
    <row r="369" spans="1:24" s="209" customFormat="1" ht="37.25" customHeight="1">
      <c r="A369" s="226" t="s">
        <v>1510</v>
      </c>
      <c r="B369" s="276" t="s">
        <v>1517</v>
      </c>
      <c r="C369" s="227" t="s">
        <v>1518</v>
      </c>
      <c r="D369" s="219">
        <v>2</v>
      </c>
      <c r="E369" s="243">
        <v>115</v>
      </c>
      <c r="F369" s="244"/>
      <c r="G369" s="245"/>
      <c r="H369" s="246"/>
      <c r="I369" s="247"/>
      <c r="J369" s="248"/>
      <c r="K369" s="249"/>
      <c r="L369" s="250"/>
      <c r="M369" s="251"/>
      <c r="N369" s="252"/>
      <c r="O369" s="253"/>
      <c r="P369" s="254"/>
      <c r="Q369" s="255"/>
      <c r="R369" s="256"/>
      <c r="S369" s="257">
        <f t="shared" si="27"/>
        <v>0</v>
      </c>
      <c r="T369" s="257">
        <f t="shared" si="18"/>
        <v>0</v>
      </c>
      <c r="U369" s="224" t="str">
        <f t="shared" si="28"/>
        <v>-</v>
      </c>
      <c r="V369" s="258" t="s">
        <v>1363</v>
      </c>
      <c r="W369" s="329">
        <v>1.329</v>
      </c>
      <c r="X369" s="333">
        <f t="shared" si="23"/>
        <v>0</v>
      </c>
    </row>
    <row r="370" spans="1:24" s="209" customFormat="1" ht="37.25" customHeight="1">
      <c r="A370" s="226" t="s">
        <v>1510</v>
      </c>
      <c r="B370" s="276" t="s">
        <v>1519</v>
      </c>
      <c r="C370" s="227" t="s">
        <v>1520</v>
      </c>
      <c r="D370" s="219">
        <v>1</v>
      </c>
      <c r="E370" s="243">
        <v>77</v>
      </c>
      <c r="F370" s="244"/>
      <c r="G370" s="245"/>
      <c r="H370" s="246"/>
      <c r="I370" s="247"/>
      <c r="J370" s="248"/>
      <c r="K370" s="249"/>
      <c r="L370" s="250"/>
      <c r="M370" s="251"/>
      <c r="N370" s="252"/>
      <c r="O370" s="253"/>
      <c r="P370" s="254"/>
      <c r="Q370" s="255"/>
      <c r="R370" s="256"/>
      <c r="S370" s="257">
        <f t="shared" si="27"/>
        <v>0</v>
      </c>
      <c r="T370" s="257">
        <f t="shared" si="18"/>
        <v>0</v>
      </c>
      <c r="U370" s="224" t="str">
        <f t="shared" si="28"/>
        <v>-</v>
      </c>
      <c r="V370" s="258" t="s">
        <v>645</v>
      </c>
      <c r="W370" s="329">
        <v>0.97699999999999998</v>
      </c>
      <c r="X370" s="333">
        <f t="shared" si="23"/>
        <v>0</v>
      </c>
    </row>
    <row r="371" spans="1:24" s="209" customFormat="1" ht="37.25" customHeight="1">
      <c r="A371" s="226" t="s">
        <v>1510</v>
      </c>
      <c r="B371" s="276" t="s">
        <v>1521</v>
      </c>
      <c r="C371" s="227" t="s">
        <v>1522</v>
      </c>
      <c r="D371" s="219">
        <v>1</v>
      </c>
      <c r="E371" s="243">
        <v>80</v>
      </c>
      <c r="F371" s="244"/>
      <c r="G371" s="245"/>
      <c r="H371" s="246"/>
      <c r="I371" s="247"/>
      <c r="J371" s="248"/>
      <c r="K371" s="249"/>
      <c r="L371" s="250"/>
      <c r="M371" s="251"/>
      <c r="N371" s="252"/>
      <c r="O371" s="253"/>
      <c r="P371" s="254"/>
      <c r="Q371" s="255"/>
      <c r="R371" s="256"/>
      <c r="S371" s="257">
        <f t="shared" si="27"/>
        <v>0</v>
      </c>
      <c r="T371" s="257">
        <f t="shared" si="18"/>
        <v>0</v>
      </c>
      <c r="U371" s="224" t="str">
        <f t="shared" si="28"/>
        <v>-</v>
      </c>
      <c r="V371" s="258" t="s">
        <v>450</v>
      </c>
      <c r="W371" s="329">
        <v>1.0049999999999999</v>
      </c>
      <c r="X371" s="333">
        <f t="shared" si="23"/>
        <v>0</v>
      </c>
    </row>
    <row r="372" spans="1:24" s="209" customFormat="1" ht="37.25" customHeight="1">
      <c r="A372" s="226" t="s">
        <v>1510</v>
      </c>
      <c r="B372" s="276" t="s">
        <v>1523</v>
      </c>
      <c r="C372" s="227" t="s">
        <v>1524</v>
      </c>
      <c r="D372" s="219">
        <v>1</v>
      </c>
      <c r="E372" s="243">
        <v>90</v>
      </c>
      <c r="F372" s="244"/>
      <c r="G372" s="245"/>
      <c r="H372" s="246"/>
      <c r="I372" s="247"/>
      <c r="J372" s="248"/>
      <c r="K372" s="249"/>
      <c r="L372" s="250"/>
      <c r="M372" s="251"/>
      <c r="N372" s="252"/>
      <c r="O372" s="253"/>
      <c r="P372" s="254"/>
      <c r="Q372" s="255"/>
      <c r="R372" s="256"/>
      <c r="S372" s="257">
        <f t="shared" si="27"/>
        <v>0</v>
      </c>
      <c r="T372" s="257">
        <f t="shared" si="18"/>
        <v>0</v>
      </c>
      <c r="U372" s="224" t="str">
        <f t="shared" si="28"/>
        <v>-</v>
      </c>
      <c r="V372" s="258" t="s">
        <v>450</v>
      </c>
      <c r="W372" s="329">
        <v>1.163</v>
      </c>
      <c r="X372" s="333">
        <f t="shared" si="23"/>
        <v>0</v>
      </c>
    </row>
    <row r="373" spans="1:24" s="209" customFormat="1" ht="37.25" customHeight="1">
      <c r="A373" s="226" t="s">
        <v>1510</v>
      </c>
      <c r="B373" s="276" t="s">
        <v>1525</v>
      </c>
      <c r="C373" s="227" t="s">
        <v>1526</v>
      </c>
      <c r="D373" s="219">
        <v>1</v>
      </c>
      <c r="E373" s="243">
        <v>76</v>
      </c>
      <c r="F373" s="244"/>
      <c r="G373" s="245"/>
      <c r="H373" s="246"/>
      <c r="I373" s="247"/>
      <c r="J373" s="248"/>
      <c r="K373" s="249"/>
      <c r="L373" s="250"/>
      <c r="M373" s="251"/>
      <c r="N373" s="252"/>
      <c r="O373" s="253"/>
      <c r="P373" s="254"/>
      <c r="Q373" s="255"/>
      <c r="R373" s="256"/>
      <c r="S373" s="257">
        <f t="shared" si="27"/>
        <v>0</v>
      </c>
      <c r="T373" s="257">
        <f t="shared" si="18"/>
        <v>0</v>
      </c>
      <c r="U373" s="224" t="str">
        <f t="shared" si="28"/>
        <v>-</v>
      </c>
      <c r="V373" s="258" t="s">
        <v>450</v>
      </c>
      <c r="W373" s="329">
        <v>0.96499999999999997</v>
      </c>
      <c r="X373" s="333">
        <f t="shared" si="23"/>
        <v>0</v>
      </c>
    </row>
    <row r="374" spans="1:24" s="209" customFormat="1" ht="37.25" customHeight="1">
      <c r="A374" s="226" t="s">
        <v>1510</v>
      </c>
      <c r="B374" s="276" t="s">
        <v>1527</v>
      </c>
      <c r="C374" s="227" t="s">
        <v>1528</v>
      </c>
      <c r="D374" s="219">
        <v>1</v>
      </c>
      <c r="E374" s="243">
        <v>88</v>
      </c>
      <c r="F374" s="244"/>
      <c r="G374" s="245"/>
      <c r="H374" s="246"/>
      <c r="I374" s="247"/>
      <c r="J374" s="248"/>
      <c r="K374" s="249"/>
      <c r="L374" s="250"/>
      <c r="M374" s="251"/>
      <c r="N374" s="252"/>
      <c r="O374" s="253"/>
      <c r="P374" s="254"/>
      <c r="Q374" s="255"/>
      <c r="R374" s="256"/>
      <c r="S374" s="257">
        <f t="shared" si="27"/>
        <v>0</v>
      </c>
      <c r="T374" s="257">
        <f t="shared" si="18"/>
        <v>0</v>
      </c>
      <c r="U374" s="224" t="str">
        <f t="shared" si="28"/>
        <v>-</v>
      </c>
      <c r="V374" s="258" t="s">
        <v>477</v>
      </c>
      <c r="W374" s="329">
        <v>1.149</v>
      </c>
      <c r="X374" s="333">
        <f t="shared" si="23"/>
        <v>0</v>
      </c>
    </row>
    <row r="375" spans="1:24" s="209" customFormat="1" ht="37.25" customHeight="1">
      <c r="A375" s="226" t="s">
        <v>1510</v>
      </c>
      <c r="B375" s="276" t="s">
        <v>1529</v>
      </c>
      <c r="C375" s="227" t="s">
        <v>1530</v>
      </c>
      <c r="D375" s="219">
        <v>1</v>
      </c>
      <c r="E375" s="243">
        <v>95</v>
      </c>
      <c r="F375" s="244"/>
      <c r="G375" s="245"/>
      <c r="H375" s="246"/>
      <c r="I375" s="247"/>
      <c r="J375" s="248"/>
      <c r="K375" s="249"/>
      <c r="L375" s="250"/>
      <c r="M375" s="251"/>
      <c r="N375" s="252"/>
      <c r="O375" s="253"/>
      <c r="P375" s="254"/>
      <c r="Q375" s="255"/>
      <c r="R375" s="256"/>
      <c r="S375" s="257">
        <f t="shared" si="27"/>
        <v>0</v>
      </c>
      <c r="T375" s="257">
        <f t="shared" si="18"/>
        <v>0</v>
      </c>
      <c r="U375" s="224" t="str">
        <f t="shared" si="28"/>
        <v>-</v>
      </c>
      <c r="V375" s="258" t="s">
        <v>480</v>
      </c>
      <c r="W375" s="329">
        <v>1.2390000000000001</v>
      </c>
      <c r="X375" s="333">
        <f t="shared" si="23"/>
        <v>0</v>
      </c>
    </row>
    <row r="376" spans="1:24" s="209" customFormat="1" ht="37.25" customHeight="1">
      <c r="A376" s="226" t="s">
        <v>1510</v>
      </c>
      <c r="B376" s="276" t="s">
        <v>1531</v>
      </c>
      <c r="C376" s="227" t="s">
        <v>1532</v>
      </c>
      <c r="D376" s="219">
        <v>1</v>
      </c>
      <c r="E376" s="243">
        <v>131</v>
      </c>
      <c r="F376" s="244"/>
      <c r="G376" s="245"/>
      <c r="H376" s="246"/>
      <c r="I376" s="247"/>
      <c r="J376" s="248"/>
      <c r="K376" s="249"/>
      <c r="L376" s="250"/>
      <c r="M376" s="251"/>
      <c r="N376" s="252"/>
      <c r="O376" s="253"/>
      <c r="P376" s="254"/>
      <c r="Q376" s="255"/>
      <c r="R376" s="256"/>
      <c r="S376" s="257">
        <f t="shared" si="27"/>
        <v>0</v>
      </c>
      <c r="T376" s="257">
        <f t="shared" si="18"/>
        <v>0</v>
      </c>
      <c r="U376" s="224" t="str">
        <f t="shared" si="28"/>
        <v>-</v>
      </c>
      <c r="V376" s="258" t="s">
        <v>147</v>
      </c>
      <c r="W376" s="329">
        <v>1.8280000000000001</v>
      </c>
      <c r="X376" s="333">
        <f t="shared" si="23"/>
        <v>0</v>
      </c>
    </row>
    <row r="377" spans="1:24" s="209" customFormat="1" ht="37.25" customHeight="1">
      <c r="A377" s="226" t="s">
        <v>1651</v>
      </c>
      <c r="B377" s="276" t="s">
        <v>1652</v>
      </c>
      <c r="C377" s="227" t="s">
        <v>1653</v>
      </c>
      <c r="D377" s="219">
        <v>5</v>
      </c>
      <c r="E377" s="243">
        <v>47</v>
      </c>
      <c r="F377" s="244"/>
      <c r="G377" s="245"/>
      <c r="H377" s="246"/>
      <c r="I377" s="247"/>
      <c r="J377" s="248"/>
      <c r="K377" s="249"/>
      <c r="L377" s="250"/>
      <c r="M377" s="251"/>
      <c r="N377" s="252"/>
      <c r="O377" s="253"/>
      <c r="P377" s="254"/>
      <c r="Q377" s="255"/>
      <c r="R377" s="256"/>
      <c r="S377" s="257">
        <f t="shared" ref="S377:S386" si="29">F377+G377+H377+I377+J377+K377+L377+M377+N377+O377+P377+Q377+R377</f>
        <v>0</v>
      </c>
      <c r="T377" s="257">
        <f t="shared" ref="T377:T386" si="30">S377*D377</f>
        <v>0</v>
      </c>
      <c r="U377" s="224" t="str">
        <f t="shared" ref="U377:U386" si="31">IF(S377&gt;0,S377*E377,"-")</f>
        <v>-</v>
      </c>
      <c r="V377" s="258" t="s">
        <v>301</v>
      </c>
      <c r="W377" s="329">
        <v>0.504</v>
      </c>
      <c r="X377" s="333">
        <f t="shared" si="23"/>
        <v>0</v>
      </c>
    </row>
    <row r="378" spans="1:24" s="209" customFormat="1" ht="37.25" customHeight="1">
      <c r="A378" s="226" t="s">
        <v>1651</v>
      </c>
      <c r="B378" s="276" t="s">
        <v>1654</v>
      </c>
      <c r="C378" s="227" t="s">
        <v>1655</v>
      </c>
      <c r="D378" s="219">
        <v>5</v>
      </c>
      <c r="E378" s="243">
        <v>57</v>
      </c>
      <c r="F378" s="244"/>
      <c r="G378" s="245"/>
      <c r="H378" s="246"/>
      <c r="I378" s="247"/>
      <c r="J378" s="248"/>
      <c r="K378" s="249"/>
      <c r="L378" s="250"/>
      <c r="M378" s="251"/>
      <c r="N378" s="252"/>
      <c r="O378" s="253"/>
      <c r="P378" s="254"/>
      <c r="Q378" s="255"/>
      <c r="R378" s="256"/>
      <c r="S378" s="257">
        <f t="shared" si="29"/>
        <v>0</v>
      </c>
      <c r="T378" s="257">
        <f t="shared" si="30"/>
        <v>0</v>
      </c>
      <c r="U378" s="224" t="str">
        <f t="shared" si="31"/>
        <v>-</v>
      </c>
      <c r="V378" s="258" t="s">
        <v>301</v>
      </c>
      <c r="W378" s="329">
        <v>0.68600000000000005</v>
      </c>
      <c r="X378" s="333">
        <f t="shared" si="23"/>
        <v>0</v>
      </c>
    </row>
    <row r="379" spans="1:24" s="209" customFormat="1" ht="37.25" customHeight="1">
      <c r="A379" s="226" t="s">
        <v>1651</v>
      </c>
      <c r="B379" s="276" t="s">
        <v>1656</v>
      </c>
      <c r="C379" s="227" t="s">
        <v>1657</v>
      </c>
      <c r="D379" s="219">
        <v>5</v>
      </c>
      <c r="E379" s="243">
        <v>60</v>
      </c>
      <c r="F379" s="244"/>
      <c r="G379" s="245"/>
      <c r="H379" s="246"/>
      <c r="I379" s="247"/>
      <c r="J379" s="248"/>
      <c r="K379" s="249"/>
      <c r="L379" s="250"/>
      <c r="M379" s="251"/>
      <c r="N379" s="252"/>
      <c r="O379" s="253"/>
      <c r="P379" s="254"/>
      <c r="Q379" s="255"/>
      <c r="R379" s="256"/>
      <c r="S379" s="257">
        <f t="shared" si="29"/>
        <v>0</v>
      </c>
      <c r="T379" s="257">
        <f t="shared" si="30"/>
        <v>0</v>
      </c>
      <c r="U379" s="224" t="str">
        <f t="shared" si="31"/>
        <v>-</v>
      </c>
      <c r="V379" s="258" t="s">
        <v>301</v>
      </c>
      <c r="W379" s="329">
        <v>0.75</v>
      </c>
      <c r="X379" s="333">
        <f t="shared" si="23"/>
        <v>0</v>
      </c>
    </row>
    <row r="380" spans="1:24" s="209" customFormat="1" ht="37.25" customHeight="1">
      <c r="A380" s="226" t="s">
        <v>1651</v>
      </c>
      <c r="B380" s="276" t="s">
        <v>1658</v>
      </c>
      <c r="C380" s="227" t="s">
        <v>1659</v>
      </c>
      <c r="D380" s="219">
        <v>3</v>
      </c>
      <c r="E380" s="243">
        <v>46</v>
      </c>
      <c r="F380" s="244"/>
      <c r="G380" s="245"/>
      <c r="H380" s="246"/>
      <c r="I380" s="247"/>
      <c r="J380" s="248"/>
      <c r="K380" s="249"/>
      <c r="L380" s="250"/>
      <c r="M380" s="251"/>
      <c r="N380" s="252"/>
      <c r="O380" s="253"/>
      <c r="P380" s="254"/>
      <c r="Q380" s="255"/>
      <c r="R380" s="256"/>
      <c r="S380" s="257">
        <f t="shared" si="29"/>
        <v>0</v>
      </c>
      <c r="T380" s="257">
        <f t="shared" si="30"/>
        <v>0</v>
      </c>
      <c r="U380" s="224" t="str">
        <f t="shared" si="31"/>
        <v>-</v>
      </c>
      <c r="V380" s="258"/>
      <c r="W380" s="329">
        <v>0.627</v>
      </c>
      <c r="X380" s="333">
        <f t="shared" si="23"/>
        <v>0</v>
      </c>
    </row>
    <row r="381" spans="1:24" s="209" customFormat="1" ht="37.25" customHeight="1">
      <c r="A381" s="226" t="s">
        <v>1651</v>
      </c>
      <c r="B381" s="276" t="s">
        <v>1660</v>
      </c>
      <c r="C381" s="227" t="s">
        <v>1661</v>
      </c>
      <c r="D381" s="219">
        <v>3</v>
      </c>
      <c r="E381" s="243">
        <v>61</v>
      </c>
      <c r="F381" s="244"/>
      <c r="G381" s="245"/>
      <c r="H381" s="246"/>
      <c r="I381" s="247"/>
      <c r="J381" s="248"/>
      <c r="K381" s="249"/>
      <c r="L381" s="250"/>
      <c r="M381" s="251"/>
      <c r="N381" s="252"/>
      <c r="O381" s="253"/>
      <c r="P381" s="254"/>
      <c r="Q381" s="255"/>
      <c r="R381" s="256"/>
      <c r="S381" s="257">
        <f t="shared" si="29"/>
        <v>0</v>
      </c>
      <c r="T381" s="257">
        <f t="shared" si="30"/>
        <v>0</v>
      </c>
      <c r="U381" s="224" t="str">
        <f t="shared" si="31"/>
        <v>-</v>
      </c>
      <c r="V381" s="258"/>
      <c r="W381" s="329">
        <v>0.93700000000000006</v>
      </c>
      <c r="X381" s="333">
        <f t="shared" si="23"/>
        <v>0</v>
      </c>
    </row>
    <row r="382" spans="1:24" s="209" customFormat="1" ht="37.25" customHeight="1">
      <c r="A382" s="226" t="s">
        <v>1651</v>
      </c>
      <c r="B382" s="276" t="s">
        <v>1662</v>
      </c>
      <c r="C382" s="227" t="s">
        <v>1663</v>
      </c>
      <c r="D382" s="219">
        <v>3</v>
      </c>
      <c r="E382" s="243">
        <v>80</v>
      </c>
      <c r="F382" s="244"/>
      <c r="G382" s="245"/>
      <c r="H382" s="246"/>
      <c r="I382" s="247"/>
      <c r="J382" s="248"/>
      <c r="K382" s="249"/>
      <c r="L382" s="250"/>
      <c r="M382" s="251"/>
      <c r="N382" s="252"/>
      <c r="O382" s="253"/>
      <c r="P382" s="254"/>
      <c r="Q382" s="255"/>
      <c r="R382" s="256"/>
      <c r="S382" s="257">
        <f t="shared" si="29"/>
        <v>0</v>
      </c>
      <c r="T382" s="257">
        <f t="shared" si="30"/>
        <v>0</v>
      </c>
      <c r="U382" s="224" t="str">
        <f t="shared" si="31"/>
        <v>-</v>
      </c>
      <c r="V382" s="258" t="s">
        <v>1674</v>
      </c>
      <c r="W382" s="329">
        <v>1.2170000000000001</v>
      </c>
      <c r="X382" s="333">
        <f t="shared" si="23"/>
        <v>0</v>
      </c>
    </row>
    <row r="383" spans="1:24" s="209" customFormat="1" ht="37.25" customHeight="1">
      <c r="A383" s="226" t="s">
        <v>1651</v>
      </c>
      <c r="B383" s="276" t="s">
        <v>1664</v>
      </c>
      <c r="C383" s="227" t="s">
        <v>1665</v>
      </c>
      <c r="D383" s="219">
        <v>2</v>
      </c>
      <c r="E383" s="243">
        <v>63</v>
      </c>
      <c r="F383" s="244"/>
      <c r="G383" s="245"/>
      <c r="H383" s="246"/>
      <c r="I383" s="247"/>
      <c r="J383" s="248"/>
      <c r="K383" s="249"/>
      <c r="L383" s="250"/>
      <c r="M383" s="251"/>
      <c r="N383" s="252"/>
      <c r="O383" s="253"/>
      <c r="P383" s="254"/>
      <c r="Q383" s="255"/>
      <c r="R383" s="256"/>
      <c r="S383" s="257">
        <f t="shared" si="29"/>
        <v>0</v>
      </c>
      <c r="T383" s="257">
        <f t="shared" si="30"/>
        <v>0</v>
      </c>
      <c r="U383" s="224" t="str">
        <f t="shared" si="31"/>
        <v>-</v>
      </c>
      <c r="V383" s="258" t="s">
        <v>610</v>
      </c>
      <c r="W383" s="329">
        <v>1.008</v>
      </c>
      <c r="X383" s="333">
        <f t="shared" si="23"/>
        <v>0</v>
      </c>
    </row>
    <row r="384" spans="1:24" s="209" customFormat="1" ht="37.25" customHeight="1">
      <c r="A384" s="226" t="s">
        <v>1651</v>
      </c>
      <c r="B384" s="276" t="s">
        <v>1666</v>
      </c>
      <c r="C384" s="227" t="s">
        <v>1667</v>
      </c>
      <c r="D384" s="219">
        <v>3</v>
      </c>
      <c r="E384" s="243">
        <v>140</v>
      </c>
      <c r="F384" s="244"/>
      <c r="G384" s="245"/>
      <c r="H384" s="246"/>
      <c r="I384" s="247"/>
      <c r="J384" s="248"/>
      <c r="K384" s="249"/>
      <c r="L384" s="250"/>
      <c r="M384" s="251"/>
      <c r="N384" s="252"/>
      <c r="O384" s="253"/>
      <c r="P384" s="254"/>
      <c r="Q384" s="255"/>
      <c r="R384" s="256"/>
      <c r="S384" s="257">
        <f t="shared" si="29"/>
        <v>0</v>
      </c>
      <c r="T384" s="257">
        <f t="shared" si="30"/>
        <v>0</v>
      </c>
      <c r="U384" s="224" t="str">
        <f t="shared" si="31"/>
        <v>-</v>
      </c>
      <c r="V384" s="258" t="s">
        <v>610</v>
      </c>
      <c r="W384" s="329">
        <v>2.3239999999999998</v>
      </c>
      <c r="X384" s="333">
        <f t="shared" si="23"/>
        <v>0</v>
      </c>
    </row>
    <row r="385" spans="1:24" s="209" customFormat="1" ht="37.25" customHeight="1">
      <c r="A385" s="226" t="s">
        <v>1651</v>
      </c>
      <c r="B385" s="276" t="s">
        <v>1668</v>
      </c>
      <c r="C385" s="227" t="s">
        <v>1669</v>
      </c>
      <c r="D385" s="219">
        <v>3</v>
      </c>
      <c r="E385" s="243">
        <v>109</v>
      </c>
      <c r="F385" s="244"/>
      <c r="G385" s="245"/>
      <c r="H385" s="246"/>
      <c r="I385" s="247"/>
      <c r="J385" s="248"/>
      <c r="K385" s="249"/>
      <c r="L385" s="250"/>
      <c r="M385" s="251"/>
      <c r="N385" s="252"/>
      <c r="O385" s="253"/>
      <c r="P385" s="254"/>
      <c r="Q385" s="255"/>
      <c r="R385" s="256"/>
      <c r="S385" s="257">
        <f t="shared" si="29"/>
        <v>0</v>
      </c>
      <c r="T385" s="257">
        <f t="shared" si="30"/>
        <v>0</v>
      </c>
      <c r="U385" s="224" t="str">
        <f t="shared" si="31"/>
        <v>-</v>
      </c>
      <c r="V385" s="258"/>
      <c r="W385" s="329">
        <v>1.77</v>
      </c>
      <c r="X385" s="333">
        <f t="shared" si="23"/>
        <v>0</v>
      </c>
    </row>
    <row r="386" spans="1:24" s="209" customFormat="1" ht="37.25" customHeight="1">
      <c r="A386" s="226" t="s">
        <v>1651</v>
      </c>
      <c r="B386" s="276" t="s">
        <v>1670</v>
      </c>
      <c r="C386" s="227" t="s">
        <v>1671</v>
      </c>
      <c r="D386" s="219">
        <v>2</v>
      </c>
      <c r="E386" s="243">
        <v>146</v>
      </c>
      <c r="F386" s="244"/>
      <c r="G386" s="245"/>
      <c r="H386" s="246"/>
      <c r="I386" s="247"/>
      <c r="J386" s="248"/>
      <c r="K386" s="249"/>
      <c r="L386" s="250"/>
      <c r="M386" s="251"/>
      <c r="N386" s="252"/>
      <c r="O386" s="253"/>
      <c r="P386" s="254"/>
      <c r="Q386" s="255"/>
      <c r="R386" s="256"/>
      <c r="S386" s="257">
        <f t="shared" si="29"/>
        <v>0</v>
      </c>
      <c r="T386" s="257">
        <f t="shared" si="30"/>
        <v>0</v>
      </c>
      <c r="U386" s="224" t="str">
        <f t="shared" si="31"/>
        <v>-</v>
      </c>
      <c r="V386" s="258" t="s">
        <v>610</v>
      </c>
      <c r="W386" s="329">
        <v>2.48</v>
      </c>
      <c r="X386" s="333">
        <f t="shared" si="23"/>
        <v>0</v>
      </c>
    </row>
    <row r="387" spans="1:24" s="209" customFormat="1" ht="37.25" customHeight="1">
      <c r="A387" s="286">
        <v>2018</v>
      </c>
      <c r="B387" s="276" t="s">
        <v>654</v>
      </c>
      <c r="C387" s="227" t="s">
        <v>655</v>
      </c>
      <c r="D387" s="219">
        <v>26</v>
      </c>
      <c r="E387" s="243">
        <v>88</v>
      </c>
      <c r="F387" s="244"/>
      <c r="G387" s="245"/>
      <c r="H387" s="246"/>
      <c r="I387" s="247"/>
      <c r="J387" s="248"/>
      <c r="K387" s="249"/>
      <c r="L387" s="250"/>
      <c r="M387" s="251"/>
      <c r="N387" s="252"/>
      <c r="O387" s="253"/>
      <c r="P387" s="254"/>
      <c r="Q387" s="255"/>
      <c r="R387" s="256"/>
      <c r="S387" s="257">
        <f t="shared" ref="S387:S423" si="32">F387+G387+H387+I387+J387+K387+L387+M387+N387+O387+P387+Q387+R387</f>
        <v>0</v>
      </c>
      <c r="T387" s="257">
        <f t="shared" si="18"/>
        <v>0</v>
      </c>
      <c r="U387" s="319" t="str">
        <f t="shared" ref="U387:U423" si="33">IF(S387&gt;0,S387*E387,"-")</f>
        <v>-</v>
      </c>
      <c r="V387" s="262" t="s">
        <v>376</v>
      </c>
      <c r="W387" s="329">
        <v>0.36</v>
      </c>
      <c r="X387" s="333">
        <f t="shared" si="23"/>
        <v>0</v>
      </c>
    </row>
    <row r="388" spans="1:24" s="209" customFormat="1" ht="37.25" customHeight="1">
      <c r="A388" s="286">
        <v>2018</v>
      </c>
      <c r="B388" s="276" t="s">
        <v>656</v>
      </c>
      <c r="C388" s="227" t="s">
        <v>657</v>
      </c>
      <c r="D388" s="219">
        <v>10</v>
      </c>
      <c r="E388" s="243">
        <v>85</v>
      </c>
      <c r="F388" s="244"/>
      <c r="G388" s="245"/>
      <c r="H388" s="246"/>
      <c r="I388" s="247"/>
      <c r="J388" s="248"/>
      <c r="K388" s="249"/>
      <c r="L388" s="250"/>
      <c r="M388" s="251"/>
      <c r="N388" s="252"/>
      <c r="O388" s="253"/>
      <c r="P388" s="254"/>
      <c r="Q388" s="255"/>
      <c r="R388" s="256"/>
      <c r="S388" s="257">
        <f t="shared" si="32"/>
        <v>0</v>
      </c>
      <c r="T388" s="257">
        <f t="shared" ref="T388:T423" si="34">S388*D388</f>
        <v>0</v>
      </c>
      <c r="U388" s="319" t="str">
        <f t="shared" si="33"/>
        <v>-</v>
      </c>
      <c r="V388" s="287" t="s">
        <v>658</v>
      </c>
      <c r="W388" s="329">
        <v>1.1200000000000001</v>
      </c>
      <c r="X388" s="333">
        <f t="shared" si="23"/>
        <v>0</v>
      </c>
    </row>
    <row r="389" spans="1:24" s="209" customFormat="1" ht="37.25" customHeight="1">
      <c r="A389" s="286">
        <v>2018</v>
      </c>
      <c r="B389" s="276" t="s">
        <v>659</v>
      </c>
      <c r="C389" s="227" t="s">
        <v>660</v>
      </c>
      <c r="D389" s="219">
        <v>13</v>
      </c>
      <c r="E389" s="243">
        <v>103</v>
      </c>
      <c r="F389" s="244"/>
      <c r="G389" s="245"/>
      <c r="H389" s="246"/>
      <c r="I389" s="247"/>
      <c r="J389" s="248"/>
      <c r="K389" s="249"/>
      <c r="L389" s="250"/>
      <c r="M389" s="251"/>
      <c r="N389" s="252"/>
      <c r="O389" s="253"/>
      <c r="P389" s="254"/>
      <c r="Q389" s="255"/>
      <c r="R389" s="256"/>
      <c r="S389" s="257">
        <f t="shared" si="32"/>
        <v>0</v>
      </c>
      <c r="T389" s="257">
        <f t="shared" si="34"/>
        <v>0</v>
      </c>
      <c r="U389" s="319" t="str">
        <f t="shared" si="33"/>
        <v>-</v>
      </c>
      <c r="V389" s="262" t="s">
        <v>376</v>
      </c>
      <c r="W389" s="329">
        <v>1.3</v>
      </c>
      <c r="X389" s="333">
        <f t="shared" si="23"/>
        <v>0</v>
      </c>
    </row>
    <row r="390" spans="1:24" s="209" customFormat="1" ht="37.25" customHeight="1">
      <c r="A390" s="286">
        <v>2018</v>
      </c>
      <c r="B390" s="276" t="s">
        <v>661</v>
      </c>
      <c r="C390" s="227" t="s">
        <v>662</v>
      </c>
      <c r="D390" s="219">
        <v>10</v>
      </c>
      <c r="E390" s="243">
        <v>81</v>
      </c>
      <c r="F390" s="244"/>
      <c r="G390" s="245"/>
      <c r="H390" s="246"/>
      <c r="I390" s="247"/>
      <c r="J390" s="248"/>
      <c r="K390" s="249"/>
      <c r="L390" s="250"/>
      <c r="M390" s="251"/>
      <c r="N390" s="252"/>
      <c r="O390" s="253"/>
      <c r="P390" s="254"/>
      <c r="Q390" s="255"/>
      <c r="R390" s="256"/>
      <c r="S390" s="257">
        <f t="shared" si="32"/>
        <v>0</v>
      </c>
      <c r="T390" s="257">
        <f t="shared" si="34"/>
        <v>0</v>
      </c>
      <c r="U390" s="319" t="str">
        <f t="shared" si="33"/>
        <v>-</v>
      </c>
      <c r="V390" s="288" t="s">
        <v>1380</v>
      </c>
      <c r="W390" s="329">
        <v>0.98</v>
      </c>
      <c r="X390" s="333">
        <f t="shared" si="23"/>
        <v>0</v>
      </c>
    </row>
    <row r="391" spans="1:24" s="209" customFormat="1" ht="37.25" customHeight="1">
      <c r="A391" s="286">
        <v>2018</v>
      </c>
      <c r="B391" s="276" t="s">
        <v>663</v>
      </c>
      <c r="C391" s="227" t="s">
        <v>664</v>
      </c>
      <c r="D391" s="219">
        <v>5</v>
      </c>
      <c r="E391" s="243">
        <v>104</v>
      </c>
      <c r="F391" s="244"/>
      <c r="G391" s="245"/>
      <c r="H391" s="246"/>
      <c r="I391" s="247"/>
      <c r="J391" s="248"/>
      <c r="K391" s="249"/>
      <c r="L391" s="250"/>
      <c r="M391" s="251"/>
      <c r="N391" s="252"/>
      <c r="O391" s="253"/>
      <c r="P391" s="254"/>
      <c r="Q391" s="255"/>
      <c r="R391" s="256"/>
      <c r="S391" s="257">
        <f t="shared" si="32"/>
        <v>0</v>
      </c>
      <c r="T391" s="257">
        <f t="shared" si="34"/>
        <v>0</v>
      </c>
      <c r="U391" s="319" t="str">
        <f t="shared" si="33"/>
        <v>-</v>
      </c>
      <c r="V391" s="289" t="s">
        <v>665</v>
      </c>
      <c r="W391" s="329">
        <v>1.74</v>
      </c>
      <c r="X391" s="333">
        <f t="shared" si="23"/>
        <v>0</v>
      </c>
    </row>
    <row r="392" spans="1:24" s="209" customFormat="1" ht="37.25" customHeight="1">
      <c r="A392" s="286">
        <v>2018</v>
      </c>
      <c r="B392" s="276" t="s">
        <v>666</v>
      </c>
      <c r="C392" s="227" t="s">
        <v>667</v>
      </c>
      <c r="D392" s="219">
        <v>10</v>
      </c>
      <c r="E392" s="243">
        <v>144</v>
      </c>
      <c r="F392" s="244"/>
      <c r="G392" s="245"/>
      <c r="H392" s="246"/>
      <c r="I392" s="247"/>
      <c r="J392" s="248"/>
      <c r="K392" s="249"/>
      <c r="L392" s="250"/>
      <c r="M392" s="251"/>
      <c r="N392" s="252"/>
      <c r="O392" s="253"/>
      <c r="P392" s="254"/>
      <c r="Q392" s="255"/>
      <c r="R392" s="256"/>
      <c r="S392" s="257">
        <f t="shared" si="32"/>
        <v>0</v>
      </c>
      <c r="T392" s="257">
        <f t="shared" si="34"/>
        <v>0</v>
      </c>
      <c r="U392" s="319" t="str">
        <f t="shared" si="33"/>
        <v>-</v>
      </c>
      <c r="V392" s="285" t="s">
        <v>658</v>
      </c>
      <c r="W392" s="329">
        <v>2.2200000000000002</v>
      </c>
      <c r="X392" s="333">
        <f t="shared" si="23"/>
        <v>0</v>
      </c>
    </row>
    <row r="393" spans="1:24" s="209" customFormat="1" ht="37.25" customHeight="1">
      <c r="A393" s="286">
        <v>2018</v>
      </c>
      <c r="B393" s="276" t="s">
        <v>668</v>
      </c>
      <c r="C393" s="227" t="s">
        <v>669</v>
      </c>
      <c r="D393" s="219">
        <v>3</v>
      </c>
      <c r="E393" s="243">
        <v>113</v>
      </c>
      <c r="F393" s="244"/>
      <c r="G393" s="245"/>
      <c r="H393" s="246"/>
      <c r="I393" s="247"/>
      <c r="J393" s="248"/>
      <c r="K393" s="249"/>
      <c r="L393" s="250"/>
      <c r="M393" s="251"/>
      <c r="N393" s="252"/>
      <c r="O393" s="253"/>
      <c r="P393" s="254"/>
      <c r="Q393" s="255"/>
      <c r="R393" s="256"/>
      <c r="S393" s="257">
        <f t="shared" si="32"/>
        <v>0</v>
      </c>
      <c r="T393" s="257">
        <f t="shared" si="34"/>
        <v>0</v>
      </c>
      <c r="U393" s="319" t="str">
        <f t="shared" si="33"/>
        <v>-</v>
      </c>
      <c r="V393" s="285" t="s">
        <v>670</v>
      </c>
      <c r="W393" s="329">
        <v>1.34</v>
      </c>
      <c r="X393" s="333">
        <f t="shared" si="23"/>
        <v>0</v>
      </c>
    </row>
    <row r="394" spans="1:24" s="209" customFormat="1" ht="37.25" customHeight="1">
      <c r="A394" s="286">
        <v>2018</v>
      </c>
      <c r="B394" s="276" t="s">
        <v>671</v>
      </c>
      <c r="C394" s="227" t="s">
        <v>672</v>
      </c>
      <c r="D394" s="219">
        <v>3</v>
      </c>
      <c r="E394" s="243">
        <v>113</v>
      </c>
      <c r="F394" s="244"/>
      <c r="G394" s="245"/>
      <c r="H394" s="246"/>
      <c r="I394" s="247"/>
      <c r="J394" s="248"/>
      <c r="K394" s="249"/>
      <c r="L394" s="250"/>
      <c r="M394" s="251"/>
      <c r="N394" s="252"/>
      <c r="O394" s="253"/>
      <c r="P394" s="254"/>
      <c r="Q394" s="255"/>
      <c r="R394" s="256"/>
      <c r="S394" s="257">
        <f t="shared" si="32"/>
        <v>0</v>
      </c>
      <c r="T394" s="257">
        <f t="shared" si="34"/>
        <v>0</v>
      </c>
      <c r="U394" s="319" t="str">
        <f t="shared" si="33"/>
        <v>-</v>
      </c>
      <c r="V394" s="285" t="s">
        <v>673</v>
      </c>
      <c r="W394" s="329">
        <v>1.31</v>
      </c>
      <c r="X394" s="333">
        <f t="shared" si="23"/>
        <v>0</v>
      </c>
    </row>
    <row r="395" spans="1:24" s="209" customFormat="1" ht="37.25" customHeight="1">
      <c r="A395" s="286">
        <v>2018</v>
      </c>
      <c r="B395" s="276" t="s">
        <v>674</v>
      </c>
      <c r="C395" s="227" t="s">
        <v>675</v>
      </c>
      <c r="D395" s="219">
        <v>5</v>
      </c>
      <c r="E395" s="243">
        <v>124</v>
      </c>
      <c r="F395" s="244"/>
      <c r="G395" s="245"/>
      <c r="H395" s="246"/>
      <c r="I395" s="247"/>
      <c r="J395" s="248"/>
      <c r="K395" s="249"/>
      <c r="L395" s="250"/>
      <c r="M395" s="251"/>
      <c r="N395" s="252"/>
      <c r="O395" s="253"/>
      <c r="P395" s="254"/>
      <c r="Q395" s="255"/>
      <c r="R395" s="256"/>
      <c r="S395" s="257">
        <f t="shared" si="32"/>
        <v>0</v>
      </c>
      <c r="T395" s="257">
        <f t="shared" si="34"/>
        <v>0</v>
      </c>
      <c r="U395" s="319" t="str">
        <f t="shared" si="33"/>
        <v>-</v>
      </c>
      <c r="V395" s="285" t="s">
        <v>676</v>
      </c>
      <c r="W395" s="329">
        <v>2.15</v>
      </c>
      <c r="X395" s="333">
        <f t="shared" si="23"/>
        <v>0</v>
      </c>
    </row>
    <row r="396" spans="1:24" s="209" customFormat="1" ht="37.25" customHeight="1">
      <c r="A396" s="286">
        <v>2018</v>
      </c>
      <c r="B396" s="276" t="s">
        <v>677</v>
      </c>
      <c r="C396" s="227" t="s">
        <v>678</v>
      </c>
      <c r="D396" s="219">
        <v>5</v>
      </c>
      <c r="E396" s="243">
        <v>128</v>
      </c>
      <c r="F396" s="244"/>
      <c r="G396" s="245"/>
      <c r="H396" s="246"/>
      <c r="I396" s="247"/>
      <c r="J396" s="248"/>
      <c r="K396" s="249"/>
      <c r="L396" s="250"/>
      <c r="M396" s="251"/>
      <c r="N396" s="252"/>
      <c r="O396" s="253"/>
      <c r="P396" s="254"/>
      <c r="Q396" s="255"/>
      <c r="R396" s="256"/>
      <c r="S396" s="257">
        <f t="shared" si="32"/>
        <v>0</v>
      </c>
      <c r="T396" s="257">
        <f t="shared" si="34"/>
        <v>0</v>
      </c>
      <c r="U396" s="319" t="str">
        <f t="shared" si="33"/>
        <v>-</v>
      </c>
      <c r="V396" s="285" t="s">
        <v>679</v>
      </c>
      <c r="W396" s="329">
        <v>2.2200000000000002</v>
      </c>
      <c r="X396" s="333">
        <f t="shared" si="23"/>
        <v>0</v>
      </c>
    </row>
    <row r="397" spans="1:24" s="209" customFormat="1" ht="37.25" customHeight="1">
      <c r="A397" s="286">
        <v>2018</v>
      </c>
      <c r="B397" s="276" t="s">
        <v>680</v>
      </c>
      <c r="C397" s="227" t="s">
        <v>681</v>
      </c>
      <c r="D397" s="219">
        <v>2</v>
      </c>
      <c r="E397" s="243">
        <v>148</v>
      </c>
      <c r="F397" s="244"/>
      <c r="G397" s="245"/>
      <c r="H397" s="246"/>
      <c r="I397" s="247"/>
      <c r="J397" s="248"/>
      <c r="K397" s="249"/>
      <c r="L397" s="250"/>
      <c r="M397" s="251"/>
      <c r="N397" s="252"/>
      <c r="O397" s="253"/>
      <c r="P397" s="254"/>
      <c r="Q397" s="255"/>
      <c r="R397" s="256"/>
      <c r="S397" s="257">
        <f t="shared" si="32"/>
        <v>0</v>
      </c>
      <c r="T397" s="257">
        <f t="shared" si="34"/>
        <v>0</v>
      </c>
      <c r="U397" s="319" t="str">
        <f t="shared" si="33"/>
        <v>-</v>
      </c>
      <c r="V397" s="285" t="s">
        <v>682</v>
      </c>
      <c r="W397" s="329">
        <v>2.09</v>
      </c>
      <c r="X397" s="333">
        <f t="shared" si="23"/>
        <v>0</v>
      </c>
    </row>
    <row r="398" spans="1:24" s="209" customFormat="1" ht="37.25" customHeight="1">
      <c r="A398" s="286">
        <v>2018</v>
      </c>
      <c r="B398" s="276" t="s">
        <v>683</v>
      </c>
      <c r="C398" s="227" t="s">
        <v>684</v>
      </c>
      <c r="D398" s="219">
        <v>2</v>
      </c>
      <c r="E398" s="243">
        <v>159</v>
      </c>
      <c r="F398" s="244"/>
      <c r="G398" s="245"/>
      <c r="H398" s="246"/>
      <c r="I398" s="247"/>
      <c r="J398" s="248"/>
      <c r="K398" s="249"/>
      <c r="L398" s="250"/>
      <c r="M398" s="251"/>
      <c r="N398" s="252"/>
      <c r="O398" s="253"/>
      <c r="P398" s="254"/>
      <c r="Q398" s="255"/>
      <c r="R398" s="256"/>
      <c r="S398" s="257">
        <f t="shared" si="32"/>
        <v>0</v>
      </c>
      <c r="T398" s="257">
        <f t="shared" si="34"/>
        <v>0</v>
      </c>
      <c r="U398" s="319" t="str">
        <f t="shared" si="33"/>
        <v>-</v>
      </c>
      <c r="V398" s="285" t="s">
        <v>685</v>
      </c>
      <c r="W398" s="329">
        <v>2.2400000000000002</v>
      </c>
      <c r="X398" s="333">
        <f t="shared" si="23"/>
        <v>0</v>
      </c>
    </row>
    <row r="399" spans="1:24" s="209" customFormat="1" ht="37.25" customHeight="1">
      <c r="A399" s="286">
        <v>2018</v>
      </c>
      <c r="B399" s="276" t="s">
        <v>686</v>
      </c>
      <c r="C399" s="227" t="s">
        <v>687</v>
      </c>
      <c r="D399" s="219">
        <v>3</v>
      </c>
      <c r="E399" s="243">
        <v>170</v>
      </c>
      <c r="F399" s="244"/>
      <c r="G399" s="245"/>
      <c r="H399" s="246"/>
      <c r="I399" s="247"/>
      <c r="J399" s="248"/>
      <c r="K399" s="249"/>
      <c r="L399" s="250"/>
      <c r="M399" s="251"/>
      <c r="N399" s="252"/>
      <c r="O399" s="253"/>
      <c r="P399" s="254"/>
      <c r="Q399" s="255"/>
      <c r="R399" s="256"/>
      <c r="S399" s="257">
        <f t="shared" si="32"/>
        <v>0</v>
      </c>
      <c r="T399" s="257">
        <f t="shared" si="34"/>
        <v>0</v>
      </c>
      <c r="U399" s="319" t="str">
        <f t="shared" si="33"/>
        <v>-</v>
      </c>
      <c r="V399" s="285" t="s">
        <v>679</v>
      </c>
      <c r="W399" s="329">
        <v>2.2400000000000002</v>
      </c>
      <c r="X399" s="333">
        <f t="shared" si="23"/>
        <v>0</v>
      </c>
    </row>
    <row r="400" spans="1:24" s="209" customFormat="1" ht="37.25" customHeight="1">
      <c r="A400" s="286">
        <v>2018</v>
      </c>
      <c r="B400" s="276" t="s">
        <v>688</v>
      </c>
      <c r="C400" s="227" t="s">
        <v>689</v>
      </c>
      <c r="D400" s="219">
        <v>3</v>
      </c>
      <c r="E400" s="243">
        <v>153</v>
      </c>
      <c r="F400" s="244"/>
      <c r="G400" s="245"/>
      <c r="H400" s="246"/>
      <c r="I400" s="247"/>
      <c r="J400" s="248"/>
      <c r="K400" s="249"/>
      <c r="L400" s="250"/>
      <c r="M400" s="251"/>
      <c r="N400" s="252"/>
      <c r="O400" s="253"/>
      <c r="P400" s="254"/>
      <c r="Q400" s="255"/>
      <c r="R400" s="256"/>
      <c r="S400" s="257">
        <f t="shared" si="32"/>
        <v>0</v>
      </c>
      <c r="T400" s="257">
        <f t="shared" si="34"/>
        <v>0</v>
      </c>
      <c r="U400" s="319" t="str">
        <f t="shared" si="33"/>
        <v>-</v>
      </c>
      <c r="V400" s="285" t="s">
        <v>690</v>
      </c>
      <c r="W400" s="329">
        <v>1.95</v>
      </c>
      <c r="X400" s="333">
        <f t="shared" si="23"/>
        <v>0</v>
      </c>
    </row>
    <row r="401" spans="1:24" s="209" customFormat="1" ht="37.25" customHeight="1">
      <c r="A401" s="286">
        <v>2018</v>
      </c>
      <c r="B401" s="276" t="s">
        <v>691</v>
      </c>
      <c r="C401" s="227" t="s">
        <v>692</v>
      </c>
      <c r="D401" s="219">
        <v>2</v>
      </c>
      <c r="E401" s="243">
        <v>86</v>
      </c>
      <c r="F401" s="244"/>
      <c r="G401" s="245"/>
      <c r="H401" s="246"/>
      <c r="I401" s="247"/>
      <c r="J401" s="248"/>
      <c r="K401" s="249"/>
      <c r="L401" s="250"/>
      <c r="M401" s="251"/>
      <c r="N401" s="252"/>
      <c r="O401" s="253"/>
      <c r="P401" s="254"/>
      <c r="Q401" s="255"/>
      <c r="R401" s="256"/>
      <c r="S401" s="257">
        <f t="shared" si="32"/>
        <v>0</v>
      </c>
      <c r="T401" s="257">
        <f t="shared" si="34"/>
        <v>0</v>
      </c>
      <c r="U401" s="319" t="str">
        <f t="shared" si="33"/>
        <v>-</v>
      </c>
      <c r="V401" s="285" t="s">
        <v>423</v>
      </c>
      <c r="W401" s="329">
        <v>1.32</v>
      </c>
      <c r="X401" s="333">
        <f t="shared" si="23"/>
        <v>0</v>
      </c>
    </row>
    <row r="402" spans="1:24" s="209" customFormat="1" ht="37.25" customHeight="1">
      <c r="A402" s="286">
        <v>2018</v>
      </c>
      <c r="B402" s="276" t="s">
        <v>693</v>
      </c>
      <c r="C402" s="227" t="s">
        <v>694</v>
      </c>
      <c r="D402" s="219">
        <v>3</v>
      </c>
      <c r="E402" s="243">
        <v>128</v>
      </c>
      <c r="F402" s="244"/>
      <c r="G402" s="245"/>
      <c r="H402" s="246"/>
      <c r="I402" s="247"/>
      <c r="J402" s="248"/>
      <c r="K402" s="249"/>
      <c r="L402" s="250"/>
      <c r="M402" s="251"/>
      <c r="N402" s="252"/>
      <c r="O402" s="253"/>
      <c r="P402" s="254"/>
      <c r="Q402" s="255"/>
      <c r="R402" s="256"/>
      <c r="S402" s="257">
        <f t="shared" si="32"/>
        <v>0</v>
      </c>
      <c r="T402" s="257">
        <f t="shared" si="34"/>
        <v>0</v>
      </c>
      <c r="U402" s="319" t="str">
        <f t="shared" si="33"/>
        <v>-</v>
      </c>
      <c r="V402" s="285" t="s">
        <v>695</v>
      </c>
      <c r="W402" s="329">
        <v>1.51</v>
      </c>
      <c r="X402" s="333">
        <f t="shared" si="23"/>
        <v>0</v>
      </c>
    </row>
    <row r="403" spans="1:24" s="209" customFormat="1" ht="37.25" customHeight="1">
      <c r="A403" s="286">
        <v>2018</v>
      </c>
      <c r="B403" s="276" t="s">
        <v>696</v>
      </c>
      <c r="C403" s="227" t="s">
        <v>697</v>
      </c>
      <c r="D403" s="219">
        <v>2</v>
      </c>
      <c r="E403" s="243">
        <v>130</v>
      </c>
      <c r="F403" s="244"/>
      <c r="G403" s="245"/>
      <c r="H403" s="246"/>
      <c r="I403" s="247"/>
      <c r="J403" s="248"/>
      <c r="K403" s="249"/>
      <c r="L403" s="250"/>
      <c r="M403" s="251"/>
      <c r="N403" s="252"/>
      <c r="O403" s="253"/>
      <c r="P403" s="254"/>
      <c r="Q403" s="255"/>
      <c r="R403" s="256"/>
      <c r="S403" s="257">
        <f t="shared" si="32"/>
        <v>0</v>
      </c>
      <c r="T403" s="257">
        <f t="shared" si="34"/>
        <v>0</v>
      </c>
      <c r="U403" s="319" t="str">
        <f t="shared" si="33"/>
        <v>-</v>
      </c>
      <c r="V403" s="285" t="s">
        <v>685</v>
      </c>
      <c r="W403" s="329">
        <v>1.81</v>
      </c>
      <c r="X403" s="333">
        <f t="shared" si="23"/>
        <v>0</v>
      </c>
    </row>
    <row r="404" spans="1:24" s="209" customFormat="1" ht="37.25" customHeight="1">
      <c r="A404" s="286">
        <v>2018</v>
      </c>
      <c r="B404" s="276" t="s">
        <v>698</v>
      </c>
      <c r="C404" s="227" t="s">
        <v>699</v>
      </c>
      <c r="D404" s="219">
        <v>2</v>
      </c>
      <c r="E404" s="243">
        <v>108</v>
      </c>
      <c r="F404" s="244"/>
      <c r="G404" s="245"/>
      <c r="H404" s="246"/>
      <c r="I404" s="247"/>
      <c r="J404" s="248"/>
      <c r="K404" s="249"/>
      <c r="L404" s="250"/>
      <c r="M404" s="251"/>
      <c r="N404" s="252"/>
      <c r="O404" s="253"/>
      <c r="P404" s="254"/>
      <c r="Q404" s="255"/>
      <c r="R404" s="256"/>
      <c r="S404" s="257">
        <f t="shared" si="32"/>
        <v>0</v>
      </c>
      <c r="T404" s="257">
        <f t="shared" si="34"/>
        <v>0</v>
      </c>
      <c r="U404" s="319" t="str">
        <f t="shared" si="33"/>
        <v>-</v>
      </c>
      <c r="V404" s="285" t="s">
        <v>700</v>
      </c>
      <c r="W404" s="329">
        <v>1.41</v>
      </c>
      <c r="X404" s="333">
        <f t="shared" si="23"/>
        <v>0</v>
      </c>
    </row>
    <row r="405" spans="1:24" s="209" customFormat="1" ht="37.25" customHeight="1">
      <c r="A405" s="286">
        <v>2018</v>
      </c>
      <c r="B405" s="276" t="s">
        <v>701</v>
      </c>
      <c r="C405" s="227" t="s">
        <v>702</v>
      </c>
      <c r="D405" s="219">
        <v>1</v>
      </c>
      <c r="E405" s="243">
        <v>109</v>
      </c>
      <c r="F405" s="244"/>
      <c r="G405" s="245"/>
      <c r="H405" s="246"/>
      <c r="I405" s="247"/>
      <c r="J405" s="248"/>
      <c r="K405" s="249"/>
      <c r="L405" s="250"/>
      <c r="M405" s="251"/>
      <c r="N405" s="252"/>
      <c r="O405" s="253"/>
      <c r="P405" s="254"/>
      <c r="Q405" s="255"/>
      <c r="R405" s="256"/>
      <c r="S405" s="257">
        <f t="shared" si="32"/>
        <v>0</v>
      </c>
      <c r="T405" s="257">
        <f t="shared" si="34"/>
        <v>0</v>
      </c>
      <c r="U405" s="319" t="str">
        <f t="shared" si="33"/>
        <v>-</v>
      </c>
      <c r="V405" s="285" t="s">
        <v>147</v>
      </c>
      <c r="W405" s="329">
        <v>1.67</v>
      </c>
      <c r="X405" s="333">
        <f t="shared" si="23"/>
        <v>0</v>
      </c>
    </row>
    <row r="406" spans="1:24" s="209" customFormat="1" ht="37.25" customHeight="1">
      <c r="A406" s="286">
        <v>2018</v>
      </c>
      <c r="B406" s="276" t="s">
        <v>703</v>
      </c>
      <c r="C406" s="227" t="s">
        <v>704</v>
      </c>
      <c r="D406" s="219">
        <v>1</v>
      </c>
      <c r="E406" s="243">
        <v>110</v>
      </c>
      <c r="F406" s="244"/>
      <c r="G406" s="245"/>
      <c r="H406" s="246"/>
      <c r="I406" s="247"/>
      <c r="J406" s="248"/>
      <c r="K406" s="249"/>
      <c r="L406" s="250"/>
      <c r="M406" s="251"/>
      <c r="N406" s="252"/>
      <c r="O406" s="253"/>
      <c r="P406" s="254"/>
      <c r="Q406" s="255"/>
      <c r="R406" s="256"/>
      <c r="S406" s="257">
        <f t="shared" si="32"/>
        <v>0</v>
      </c>
      <c r="T406" s="257">
        <f t="shared" si="34"/>
        <v>0</v>
      </c>
      <c r="U406" s="319" t="str">
        <f t="shared" si="33"/>
        <v>-</v>
      </c>
      <c r="V406" s="285" t="s">
        <v>147</v>
      </c>
      <c r="W406" s="329">
        <v>1.67</v>
      </c>
      <c r="X406" s="333">
        <f t="shared" si="23"/>
        <v>0</v>
      </c>
    </row>
    <row r="407" spans="1:24" s="209" customFormat="1" ht="37.25" customHeight="1">
      <c r="A407" s="286">
        <v>2018</v>
      </c>
      <c r="B407" s="276" t="s">
        <v>705</v>
      </c>
      <c r="C407" s="227" t="s">
        <v>706</v>
      </c>
      <c r="D407" s="219">
        <v>1</v>
      </c>
      <c r="E407" s="243">
        <v>109</v>
      </c>
      <c r="F407" s="244"/>
      <c r="G407" s="245"/>
      <c r="H407" s="246"/>
      <c r="I407" s="247"/>
      <c r="J407" s="248"/>
      <c r="K407" s="249"/>
      <c r="L407" s="250"/>
      <c r="M407" s="251"/>
      <c r="N407" s="252"/>
      <c r="O407" s="253"/>
      <c r="P407" s="254"/>
      <c r="Q407" s="255"/>
      <c r="R407" s="256"/>
      <c r="S407" s="257">
        <f t="shared" si="32"/>
        <v>0</v>
      </c>
      <c r="T407" s="257">
        <f t="shared" si="34"/>
        <v>0</v>
      </c>
      <c r="U407" s="319" t="str">
        <f t="shared" si="33"/>
        <v>-</v>
      </c>
      <c r="V407" s="285" t="s">
        <v>450</v>
      </c>
      <c r="W407" s="329">
        <v>1.63</v>
      </c>
      <c r="X407" s="333">
        <f t="shared" si="23"/>
        <v>0</v>
      </c>
    </row>
    <row r="408" spans="1:24" s="209" customFormat="1" ht="37.25" customHeight="1">
      <c r="A408" s="286">
        <v>2018</v>
      </c>
      <c r="B408" s="276" t="s">
        <v>707</v>
      </c>
      <c r="C408" s="227" t="s">
        <v>708</v>
      </c>
      <c r="D408" s="219">
        <v>1</v>
      </c>
      <c r="E408" s="243">
        <v>113</v>
      </c>
      <c r="F408" s="244"/>
      <c r="G408" s="245"/>
      <c r="H408" s="246"/>
      <c r="I408" s="247"/>
      <c r="J408" s="248"/>
      <c r="K408" s="249"/>
      <c r="L408" s="250"/>
      <c r="M408" s="251"/>
      <c r="N408" s="252"/>
      <c r="O408" s="253"/>
      <c r="P408" s="254"/>
      <c r="Q408" s="255"/>
      <c r="R408" s="256"/>
      <c r="S408" s="257">
        <f t="shared" si="32"/>
        <v>0</v>
      </c>
      <c r="T408" s="257">
        <f t="shared" si="34"/>
        <v>0</v>
      </c>
      <c r="U408" s="319" t="str">
        <f t="shared" si="33"/>
        <v>-</v>
      </c>
      <c r="V408" s="285" t="s">
        <v>477</v>
      </c>
      <c r="W408" s="329">
        <v>1.72</v>
      </c>
      <c r="X408" s="333">
        <f t="shared" si="23"/>
        <v>0</v>
      </c>
    </row>
    <row r="409" spans="1:24" s="209" customFormat="1" ht="37.25" customHeight="1">
      <c r="A409" s="286">
        <v>2018</v>
      </c>
      <c r="B409" s="276" t="s">
        <v>709</v>
      </c>
      <c r="C409" s="227" t="s">
        <v>710</v>
      </c>
      <c r="D409" s="219">
        <v>1</v>
      </c>
      <c r="E409" s="243">
        <v>111</v>
      </c>
      <c r="F409" s="244"/>
      <c r="G409" s="245"/>
      <c r="H409" s="246"/>
      <c r="I409" s="247"/>
      <c r="J409" s="248"/>
      <c r="K409" s="249"/>
      <c r="L409" s="250"/>
      <c r="M409" s="251"/>
      <c r="N409" s="252"/>
      <c r="O409" s="253"/>
      <c r="P409" s="254"/>
      <c r="Q409" s="255"/>
      <c r="R409" s="256"/>
      <c r="S409" s="257">
        <f t="shared" si="32"/>
        <v>0</v>
      </c>
      <c r="T409" s="257">
        <f t="shared" si="34"/>
        <v>0</v>
      </c>
      <c r="U409" s="319" t="str">
        <f t="shared" si="33"/>
        <v>-</v>
      </c>
      <c r="V409" s="285" t="s">
        <v>480</v>
      </c>
      <c r="W409" s="329">
        <v>1.69</v>
      </c>
      <c r="X409" s="333">
        <f t="shared" si="23"/>
        <v>0</v>
      </c>
    </row>
    <row r="410" spans="1:24" s="209" customFormat="1" ht="37.25" customHeight="1">
      <c r="A410" s="286">
        <v>2018</v>
      </c>
      <c r="B410" s="276" t="s">
        <v>711</v>
      </c>
      <c r="C410" s="227" t="s">
        <v>712</v>
      </c>
      <c r="D410" s="219">
        <v>1</v>
      </c>
      <c r="E410" s="243">
        <v>88</v>
      </c>
      <c r="F410" s="244"/>
      <c r="G410" s="245"/>
      <c r="H410" s="246"/>
      <c r="I410" s="247"/>
      <c r="J410" s="248"/>
      <c r="K410" s="249"/>
      <c r="L410" s="250"/>
      <c r="M410" s="251"/>
      <c r="N410" s="252"/>
      <c r="O410" s="253"/>
      <c r="P410" s="254"/>
      <c r="Q410" s="255"/>
      <c r="R410" s="256"/>
      <c r="S410" s="257">
        <f t="shared" si="32"/>
        <v>0</v>
      </c>
      <c r="T410" s="257">
        <f t="shared" si="34"/>
        <v>0</v>
      </c>
      <c r="U410" s="319" t="str">
        <f t="shared" si="33"/>
        <v>-</v>
      </c>
      <c r="V410" s="285" t="s">
        <v>713</v>
      </c>
      <c r="W410" s="329">
        <v>1.3</v>
      </c>
      <c r="X410" s="333">
        <f t="shared" si="23"/>
        <v>0</v>
      </c>
    </row>
    <row r="411" spans="1:24" s="209" customFormat="1" ht="37.25" customHeight="1">
      <c r="A411" s="286">
        <v>2018</v>
      </c>
      <c r="B411" s="276" t="s">
        <v>714</v>
      </c>
      <c r="C411" s="227" t="s">
        <v>715</v>
      </c>
      <c r="D411" s="219">
        <v>1</v>
      </c>
      <c r="E411" s="243">
        <v>85</v>
      </c>
      <c r="F411" s="244"/>
      <c r="G411" s="245"/>
      <c r="H411" s="246"/>
      <c r="I411" s="247"/>
      <c r="J411" s="248"/>
      <c r="K411" s="249"/>
      <c r="L411" s="250"/>
      <c r="M411" s="251"/>
      <c r="N411" s="252"/>
      <c r="O411" s="253"/>
      <c r="P411" s="254"/>
      <c r="Q411" s="255"/>
      <c r="R411" s="256"/>
      <c r="S411" s="257">
        <f t="shared" si="32"/>
        <v>0</v>
      </c>
      <c r="T411" s="257">
        <f t="shared" si="34"/>
        <v>0</v>
      </c>
      <c r="U411" s="319" t="str">
        <f t="shared" si="33"/>
        <v>-</v>
      </c>
      <c r="V411" s="285" t="s">
        <v>147</v>
      </c>
      <c r="W411" s="329">
        <v>1.25</v>
      </c>
      <c r="X411" s="333">
        <f t="shared" si="23"/>
        <v>0</v>
      </c>
    </row>
    <row r="412" spans="1:24" s="209" customFormat="1" ht="37.25" customHeight="1">
      <c r="A412" s="286">
        <v>2018</v>
      </c>
      <c r="B412" s="276" t="s">
        <v>716</v>
      </c>
      <c r="C412" s="227" t="s">
        <v>1110</v>
      </c>
      <c r="D412" s="219">
        <v>1</v>
      </c>
      <c r="E412" s="243">
        <v>87</v>
      </c>
      <c r="F412" s="244"/>
      <c r="G412" s="245"/>
      <c r="H412" s="246"/>
      <c r="I412" s="247"/>
      <c r="J412" s="248"/>
      <c r="K412" s="249"/>
      <c r="L412" s="250"/>
      <c r="M412" s="251"/>
      <c r="N412" s="252"/>
      <c r="O412" s="253"/>
      <c r="P412" s="254"/>
      <c r="Q412" s="255"/>
      <c r="R412" s="256"/>
      <c r="S412" s="257">
        <f t="shared" si="32"/>
        <v>0</v>
      </c>
      <c r="T412" s="257">
        <f t="shared" si="34"/>
        <v>0</v>
      </c>
      <c r="U412" s="319" t="str">
        <f t="shared" si="33"/>
        <v>-</v>
      </c>
      <c r="V412" s="285" t="s">
        <v>130</v>
      </c>
      <c r="W412" s="329">
        <v>1.27</v>
      </c>
      <c r="X412" s="333">
        <f t="shared" si="23"/>
        <v>0</v>
      </c>
    </row>
    <row r="413" spans="1:24" s="209" customFormat="1" ht="37.25" customHeight="1">
      <c r="A413" s="286">
        <v>2018</v>
      </c>
      <c r="B413" s="276" t="s">
        <v>717</v>
      </c>
      <c r="C413" s="227" t="s">
        <v>718</v>
      </c>
      <c r="D413" s="219">
        <v>1</v>
      </c>
      <c r="E413" s="243">
        <v>240</v>
      </c>
      <c r="F413" s="244"/>
      <c r="G413" s="245"/>
      <c r="H413" s="246"/>
      <c r="I413" s="247"/>
      <c r="J413" s="248"/>
      <c r="K413" s="249"/>
      <c r="L413" s="250"/>
      <c r="M413" s="251"/>
      <c r="N413" s="252"/>
      <c r="O413" s="253"/>
      <c r="P413" s="254"/>
      <c r="Q413" s="255"/>
      <c r="R413" s="256"/>
      <c r="S413" s="257">
        <f t="shared" si="32"/>
        <v>0</v>
      </c>
      <c r="T413" s="257">
        <f t="shared" si="34"/>
        <v>0</v>
      </c>
      <c r="U413" s="319" t="str">
        <f t="shared" si="33"/>
        <v>-</v>
      </c>
      <c r="V413" s="285" t="s">
        <v>509</v>
      </c>
      <c r="W413" s="329">
        <v>3.87</v>
      </c>
      <c r="X413" s="333">
        <f t="shared" si="23"/>
        <v>0</v>
      </c>
    </row>
    <row r="414" spans="1:24" s="209" customFormat="1" ht="37.25" customHeight="1">
      <c r="A414" s="286">
        <v>2018</v>
      </c>
      <c r="B414" s="276" t="s">
        <v>719</v>
      </c>
      <c r="C414" s="227" t="s">
        <v>720</v>
      </c>
      <c r="D414" s="219">
        <v>1</v>
      </c>
      <c r="E414" s="243">
        <v>132</v>
      </c>
      <c r="F414" s="244"/>
      <c r="G414" s="245"/>
      <c r="H414" s="246"/>
      <c r="I414" s="247"/>
      <c r="J414" s="248"/>
      <c r="K414" s="249"/>
      <c r="L414" s="250"/>
      <c r="M414" s="251"/>
      <c r="N414" s="252"/>
      <c r="O414" s="253"/>
      <c r="P414" s="254"/>
      <c r="Q414" s="255"/>
      <c r="R414" s="256"/>
      <c r="S414" s="257">
        <f t="shared" si="32"/>
        <v>0</v>
      </c>
      <c r="T414" s="257">
        <f t="shared" si="34"/>
        <v>0</v>
      </c>
      <c r="U414" s="319" t="str">
        <f t="shared" si="33"/>
        <v>-</v>
      </c>
      <c r="V414" s="285" t="s">
        <v>509</v>
      </c>
      <c r="W414" s="329">
        <v>2.0699999999999998</v>
      </c>
      <c r="X414" s="333">
        <f t="shared" si="23"/>
        <v>0</v>
      </c>
    </row>
    <row r="415" spans="1:24" s="209" customFormat="1" ht="37.25" customHeight="1">
      <c r="A415" s="286">
        <v>2018</v>
      </c>
      <c r="B415" s="276" t="s">
        <v>721</v>
      </c>
      <c r="C415" s="227" t="s">
        <v>722</v>
      </c>
      <c r="D415" s="219">
        <v>1</v>
      </c>
      <c r="E415" s="243">
        <v>234</v>
      </c>
      <c r="F415" s="244"/>
      <c r="G415" s="245"/>
      <c r="H415" s="246"/>
      <c r="I415" s="247"/>
      <c r="J415" s="248"/>
      <c r="K415" s="249"/>
      <c r="L415" s="250"/>
      <c r="M415" s="251"/>
      <c r="N415" s="252"/>
      <c r="O415" s="253"/>
      <c r="P415" s="254"/>
      <c r="Q415" s="255"/>
      <c r="R415" s="256"/>
      <c r="S415" s="257">
        <f t="shared" si="32"/>
        <v>0</v>
      </c>
      <c r="T415" s="257">
        <f t="shared" si="34"/>
        <v>0</v>
      </c>
      <c r="U415" s="319" t="str">
        <f t="shared" si="33"/>
        <v>-</v>
      </c>
      <c r="V415" s="285" t="s">
        <v>509</v>
      </c>
      <c r="W415" s="329">
        <v>3.79</v>
      </c>
      <c r="X415" s="333">
        <f t="shared" si="23"/>
        <v>0</v>
      </c>
    </row>
    <row r="416" spans="1:24" s="209" customFormat="1" ht="37.25" customHeight="1">
      <c r="A416" s="286">
        <v>2018</v>
      </c>
      <c r="B416" s="276" t="s">
        <v>723</v>
      </c>
      <c r="C416" s="227" t="s">
        <v>724</v>
      </c>
      <c r="D416" s="219">
        <v>1</v>
      </c>
      <c r="E416" s="243">
        <v>177</v>
      </c>
      <c r="F416" s="244"/>
      <c r="G416" s="245"/>
      <c r="H416" s="246"/>
      <c r="I416" s="247"/>
      <c r="J416" s="248"/>
      <c r="K416" s="249"/>
      <c r="L416" s="250"/>
      <c r="M416" s="251"/>
      <c r="N416" s="252"/>
      <c r="O416" s="253"/>
      <c r="P416" s="254"/>
      <c r="Q416" s="255"/>
      <c r="R416" s="256"/>
      <c r="S416" s="257">
        <f t="shared" si="32"/>
        <v>0</v>
      </c>
      <c r="T416" s="257">
        <f t="shared" si="34"/>
        <v>0</v>
      </c>
      <c r="U416" s="319" t="str">
        <f t="shared" si="33"/>
        <v>-</v>
      </c>
      <c r="V416" s="285" t="s">
        <v>130</v>
      </c>
      <c r="W416" s="329">
        <v>2.82</v>
      </c>
      <c r="X416" s="333">
        <f t="shared" si="23"/>
        <v>0</v>
      </c>
    </row>
    <row r="417" spans="1:24" s="209" customFormat="1" ht="37.25" customHeight="1">
      <c r="A417" s="286">
        <v>2018</v>
      </c>
      <c r="B417" s="276" t="s">
        <v>725</v>
      </c>
      <c r="C417" s="227" t="s">
        <v>726</v>
      </c>
      <c r="D417" s="219">
        <v>1</v>
      </c>
      <c r="E417" s="243">
        <v>217</v>
      </c>
      <c r="F417" s="244"/>
      <c r="G417" s="245"/>
      <c r="H417" s="246"/>
      <c r="I417" s="247"/>
      <c r="J417" s="248"/>
      <c r="K417" s="249"/>
      <c r="L417" s="250"/>
      <c r="M417" s="251"/>
      <c r="N417" s="252"/>
      <c r="O417" s="253"/>
      <c r="P417" s="254"/>
      <c r="Q417" s="255"/>
      <c r="R417" s="256"/>
      <c r="S417" s="257">
        <f t="shared" si="32"/>
        <v>0</v>
      </c>
      <c r="T417" s="257">
        <f t="shared" si="34"/>
        <v>0</v>
      </c>
      <c r="U417" s="319" t="str">
        <f t="shared" si="33"/>
        <v>-</v>
      </c>
      <c r="V417" s="285" t="s">
        <v>147</v>
      </c>
      <c r="W417" s="329">
        <v>3.51</v>
      </c>
      <c r="X417" s="333">
        <f t="shared" si="23"/>
        <v>0</v>
      </c>
    </row>
    <row r="418" spans="1:24" s="209" customFormat="1" ht="37.25" customHeight="1">
      <c r="A418" s="286">
        <v>2018</v>
      </c>
      <c r="B418" s="276" t="s">
        <v>727</v>
      </c>
      <c r="C418" s="227" t="s">
        <v>728</v>
      </c>
      <c r="D418" s="219">
        <v>1</v>
      </c>
      <c r="E418" s="243">
        <v>165</v>
      </c>
      <c r="F418" s="244"/>
      <c r="G418" s="245"/>
      <c r="H418" s="246"/>
      <c r="I418" s="247"/>
      <c r="J418" s="248"/>
      <c r="K418" s="249"/>
      <c r="L418" s="250"/>
      <c r="M418" s="251"/>
      <c r="N418" s="252"/>
      <c r="O418" s="253"/>
      <c r="P418" s="254"/>
      <c r="Q418" s="255"/>
      <c r="R418" s="256"/>
      <c r="S418" s="257">
        <f t="shared" si="32"/>
        <v>0</v>
      </c>
      <c r="T418" s="257">
        <f t="shared" si="34"/>
        <v>0</v>
      </c>
      <c r="U418" s="319" t="str">
        <f t="shared" si="33"/>
        <v>-</v>
      </c>
      <c r="V418" s="285" t="s">
        <v>130</v>
      </c>
      <c r="W418" s="329">
        <v>2.6</v>
      </c>
      <c r="X418" s="333">
        <f t="shared" si="23"/>
        <v>0</v>
      </c>
    </row>
    <row r="419" spans="1:24" s="209" customFormat="1" ht="37.25" customHeight="1">
      <c r="A419" s="286">
        <v>2018</v>
      </c>
      <c r="B419" s="276" t="s">
        <v>729</v>
      </c>
      <c r="C419" s="227" t="s">
        <v>730</v>
      </c>
      <c r="D419" s="219">
        <v>1</v>
      </c>
      <c r="E419" s="243">
        <v>166</v>
      </c>
      <c r="F419" s="244"/>
      <c r="G419" s="245"/>
      <c r="H419" s="246"/>
      <c r="I419" s="247"/>
      <c r="J419" s="248"/>
      <c r="K419" s="249"/>
      <c r="L419" s="250"/>
      <c r="M419" s="251"/>
      <c r="N419" s="252"/>
      <c r="O419" s="253"/>
      <c r="P419" s="254"/>
      <c r="Q419" s="255"/>
      <c r="R419" s="256"/>
      <c r="S419" s="257">
        <f t="shared" si="32"/>
        <v>0</v>
      </c>
      <c r="T419" s="257">
        <f t="shared" si="34"/>
        <v>0</v>
      </c>
      <c r="U419" s="319" t="str">
        <f t="shared" si="33"/>
        <v>-</v>
      </c>
      <c r="V419" s="285" t="s">
        <v>147</v>
      </c>
      <c r="W419" s="329">
        <v>2.64</v>
      </c>
      <c r="X419" s="333">
        <f t="shared" si="23"/>
        <v>0</v>
      </c>
    </row>
    <row r="420" spans="1:24" s="209" customFormat="1" ht="37.25" customHeight="1">
      <c r="A420" s="286">
        <v>2018</v>
      </c>
      <c r="B420" s="276" t="s">
        <v>731</v>
      </c>
      <c r="C420" s="227" t="s">
        <v>732</v>
      </c>
      <c r="D420" s="219">
        <v>1</v>
      </c>
      <c r="E420" s="243">
        <v>146</v>
      </c>
      <c r="F420" s="244"/>
      <c r="G420" s="245"/>
      <c r="H420" s="246"/>
      <c r="I420" s="247"/>
      <c r="J420" s="248"/>
      <c r="K420" s="249"/>
      <c r="L420" s="250"/>
      <c r="M420" s="251"/>
      <c r="N420" s="252"/>
      <c r="O420" s="253"/>
      <c r="P420" s="254"/>
      <c r="Q420" s="255"/>
      <c r="R420" s="256"/>
      <c r="S420" s="257">
        <f t="shared" si="32"/>
        <v>0</v>
      </c>
      <c r="T420" s="257">
        <f t="shared" si="34"/>
        <v>0</v>
      </c>
      <c r="U420" s="319" t="str">
        <f t="shared" si="33"/>
        <v>-</v>
      </c>
      <c r="V420" s="285" t="s">
        <v>130</v>
      </c>
      <c r="W420" s="329">
        <v>2.2799999999999998</v>
      </c>
      <c r="X420" s="333">
        <f t="shared" si="23"/>
        <v>0</v>
      </c>
    </row>
    <row r="421" spans="1:24" s="209" customFormat="1" ht="37.25" customHeight="1">
      <c r="A421" s="286">
        <v>2018</v>
      </c>
      <c r="B421" s="276" t="s">
        <v>733</v>
      </c>
      <c r="C421" s="227" t="s">
        <v>734</v>
      </c>
      <c r="D421" s="219">
        <v>1</v>
      </c>
      <c r="E421" s="243">
        <v>122</v>
      </c>
      <c r="F421" s="244"/>
      <c r="G421" s="245"/>
      <c r="H421" s="246"/>
      <c r="I421" s="247"/>
      <c r="J421" s="248"/>
      <c r="K421" s="249"/>
      <c r="L421" s="250"/>
      <c r="M421" s="251"/>
      <c r="N421" s="252"/>
      <c r="O421" s="253"/>
      <c r="P421" s="254"/>
      <c r="Q421" s="255"/>
      <c r="R421" s="256"/>
      <c r="S421" s="257">
        <f t="shared" si="32"/>
        <v>0</v>
      </c>
      <c r="T421" s="257">
        <f t="shared" si="34"/>
        <v>0</v>
      </c>
      <c r="U421" s="319" t="str">
        <f t="shared" si="33"/>
        <v>-</v>
      </c>
      <c r="V421" s="285" t="s">
        <v>130</v>
      </c>
      <c r="W421" s="329">
        <v>1.88</v>
      </c>
      <c r="X421" s="333">
        <f t="shared" si="23"/>
        <v>0</v>
      </c>
    </row>
    <row r="422" spans="1:24" s="209" customFormat="1" ht="37.25" customHeight="1">
      <c r="A422" s="286">
        <v>2018</v>
      </c>
      <c r="B422" s="276" t="s">
        <v>735</v>
      </c>
      <c r="C422" s="227" t="s">
        <v>736</v>
      </c>
      <c r="D422" s="219">
        <v>1</v>
      </c>
      <c r="E422" s="243">
        <v>248</v>
      </c>
      <c r="F422" s="244"/>
      <c r="G422" s="245"/>
      <c r="H422" s="246"/>
      <c r="I422" s="247"/>
      <c r="J422" s="248"/>
      <c r="K422" s="249"/>
      <c r="L422" s="250"/>
      <c r="M422" s="251"/>
      <c r="N422" s="252"/>
      <c r="O422" s="253"/>
      <c r="P422" s="254"/>
      <c r="Q422" s="255"/>
      <c r="R422" s="256"/>
      <c r="S422" s="257">
        <f t="shared" si="32"/>
        <v>0</v>
      </c>
      <c r="T422" s="257">
        <f t="shared" si="34"/>
        <v>0</v>
      </c>
      <c r="U422" s="319" t="str">
        <f t="shared" si="33"/>
        <v>-</v>
      </c>
      <c r="V422" s="285" t="s">
        <v>130</v>
      </c>
      <c r="W422" s="329">
        <v>4.0199999999999996</v>
      </c>
      <c r="X422" s="333">
        <f t="shared" si="23"/>
        <v>0</v>
      </c>
    </row>
    <row r="423" spans="1:24" s="190" customFormat="1" ht="37.25" customHeight="1">
      <c r="A423" s="226" t="s">
        <v>737</v>
      </c>
      <c r="B423" s="276" t="s">
        <v>737</v>
      </c>
      <c r="C423" s="227" t="s">
        <v>738</v>
      </c>
      <c r="D423" s="219">
        <v>1</v>
      </c>
      <c r="E423" s="243">
        <v>16</v>
      </c>
      <c r="F423" s="244"/>
      <c r="G423" s="245"/>
      <c r="H423" s="246"/>
      <c r="I423" s="247"/>
      <c r="J423" s="248"/>
      <c r="K423" s="249"/>
      <c r="L423" s="250"/>
      <c r="M423" s="251"/>
      <c r="N423" s="252"/>
      <c r="O423" s="253"/>
      <c r="P423" s="254"/>
      <c r="Q423" s="255"/>
      <c r="R423" s="256"/>
      <c r="S423" s="257">
        <f t="shared" si="32"/>
        <v>0</v>
      </c>
      <c r="T423" s="257">
        <f t="shared" si="34"/>
        <v>0</v>
      </c>
      <c r="U423" s="319" t="str">
        <f t="shared" si="33"/>
        <v>-</v>
      </c>
      <c r="V423" s="285"/>
      <c r="W423" s="329"/>
      <c r="X423" s="259"/>
    </row>
    <row r="424" spans="1:24" s="209" customFormat="1" ht="37.25" customHeight="1">
      <c r="A424" s="290" t="s">
        <v>739</v>
      </c>
      <c r="B424" s="291"/>
      <c r="C424" s="292"/>
      <c r="D424" s="293"/>
      <c r="E424" s="294"/>
      <c r="F424" s="295">
        <f>SUMPRODUCT(D6:D422,F6:F422)</f>
        <v>0</v>
      </c>
      <c r="G424" s="296">
        <f>SUMPRODUCT(D6:D422,G6:G422)</f>
        <v>0</v>
      </c>
      <c r="H424" s="297">
        <f>SUMPRODUCT(D6:D422,H6:H422)</f>
        <v>0</v>
      </c>
      <c r="I424" s="298">
        <f>SUMPRODUCT(D6:D422,I6:I422)</f>
        <v>0</v>
      </c>
      <c r="J424" s="299">
        <f>SUMPRODUCT(D6:D422,J6:J422)</f>
        <v>0</v>
      </c>
      <c r="K424" s="300">
        <f>SUMPRODUCT(D6:D422,K6:K422)</f>
        <v>0</v>
      </c>
      <c r="L424" s="301">
        <f>SUMPRODUCT(D6:D422,L6:L422)</f>
        <v>0</v>
      </c>
      <c r="M424" s="302">
        <f>SUMPRODUCT(D6:D422,M6:M422)</f>
        <v>0</v>
      </c>
      <c r="N424" s="283">
        <f>SUMPRODUCT(D6:D422,N6:N422)</f>
        <v>0</v>
      </c>
      <c r="O424" s="303">
        <f>SUMPRODUCT(D6:D422,O6:O422)</f>
        <v>0</v>
      </c>
      <c r="P424" s="304">
        <f>SUMPRODUCT(D6:D422,P6:P422)</f>
        <v>0</v>
      </c>
      <c r="Q424" s="305">
        <f>SUMPRODUCT(D6:D422,Q6:Q422)</f>
        <v>0</v>
      </c>
      <c r="R424" s="306">
        <f>SUMPRODUCT(D6:D422,R6:R422)</f>
        <v>0</v>
      </c>
      <c r="S424" s="307">
        <f>SUM(S6:S423)</f>
        <v>0</v>
      </c>
      <c r="T424" s="307">
        <f>SUM(T6:T423)</f>
        <v>0</v>
      </c>
      <c r="U424" s="320">
        <f>SUM(U6:U423)</f>
        <v>0</v>
      </c>
      <c r="V424" s="308"/>
      <c r="W424" s="328"/>
    </row>
    <row r="425" spans="1:24" s="209" customFormat="1" ht="25" customHeight="1">
      <c r="A425" s="309"/>
      <c r="B425" s="202"/>
      <c r="C425" s="202"/>
      <c r="D425" s="203"/>
      <c r="E425" s="204"/>
      <c r="F425" s="203"/>
      <c r="G425" s="203"/>
      <c r="H425" s="203"/>
      <c r="I425" s="203"/>
      <c r="J425" s="203"/>
      <c r="K425" s="203"/>
      <c r="L425" s="203"/>
      <c r="M425" s="203"/>
      <c r="N425" s="203"/>
      <c r="O425" s="203"/>
      <c r="P425" s="203"/>
      <c r="Q425" s="203"/>
      <c r="R425" s="203"/>
      <c r="S425" s="366" t="s">
        <v>2</v>
      </c>
      <c r="T425" s="366"/>
      <c r="U425" s="321">
        <f>U424</f>
        <v>0</v>
      </c>
      <c r="V425" s="310"/>
      <c r="W425" s="330"/>
      <c r="X425" s="311"/>
    </row>
    <row r="426" spans="1:24" s="209" customFormat="1" ht="18" customHeight="1">
      <c r="U426" s="322"/>
      <c r="W426" s="329"/>
      <c r="X426" s="259"/>
    </row>
    <row r="427" spans="1:24" s="209" customFormat="1" ht="18" customHeight="1">
      <c r="U427" s="322"/>
      <c r="W427" s="330"/>
      <c r="X427" s="311"/>
    </row>
    <row r="428" spans="1:24" s="209" customFormat="1" ht="18" customHeight="1">
      <c r="U428" s="322"/>
      <c r="W428" s="329"/>
      <c r="X428" s="259"/>
    </row>
    <row r="429" spans="1:24" s="209" customFormat="1" ht="18" customHeight="1">
      <c r="U429" s="322"/>
      <c r="W429" s="329"/>
      <c r="X429" s="259"/>
    </row>
    <row r="430" spans="1:24" s="209" customFormat="1" ht="18" customHeight="1">
      <c r="U430" s="322"/>
      <c r="W430" s="329"/>
      <c r="X430" s="259"/>
    </row>
    <row r="431" spans="1:24" s="209" customFormat="1" ht="18" customHeight="1">
      <c r="U431" s="322"/>
      <c r="W431" s="331"/>
      <c r="X431" s="312"/>
    </row>
  </sheetData>
  <sheetProtection formatCells="0"/>
  <mergeCells count="5">
    <mergeCell ref="A1:E1"/>
    <mergeCell ref="F1:R1"/>
    <mergeCell ref="S2:T2"/>
    <mergeCell ref="D4:E4"/>
    <mergeCell ref="S425:T425"/>
  </mergeCells>
  <pageMargins left="0.5" right="0.5" top="0.75" bottom="0.75" header="0.27777800000000002" footer="0.27777800000000002"/>
  <pageSetup orientation="portrait"/>
  <headerFooter>
    <oddFooter>&amp;L&amp;"Helvetica,Regular"&amp;11&amp;K000000	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166"/>
  <sheetViews>
    <sheetView showGridLines="0" zoomScale="42" workbookViewId="0">
      <selection activeCell="E40" sqref="E40"/>
    </sheetView>
  </sheetViews>
  <sheetFormatPr baseColWidth="10" defaultColWidth="30.5" defaultRowHeight="18" customHeight="1"/>
  <cols>
    <col min="1" max="1" width="22.33203125" style="23" customWidth="1"/>
    <col min="2" max="3" width="25.6640625" style="23" customWidth="1"/>
    <col min="4" max="4" width="15.6640625" style="23" customWidth="1"/>
    <col min="5" max="5" width="15.6640625" style="175" customWidth="1"/>
    <col min="6" max="6" width="21.1640625" style="23" customWidth="1"/>
    <col min="7" max="15" width="19.33203125" style="23" customWidth="1"/>
    <col min="16" max="16" width="19.33203125" style="148" customWidth="1"/>
    <col min="17" max="17" width="22.6640625" style="23" customWidth="1"/>
    <col min="18" max="18" width="34.6640625" style="23" customWidth="1"/>
    <col min="19" max="19" width="21" style="184" bestFit="1" customWidth="1"/>
    <col min="20" max="255" width="30.5" style="23" customWidth="1"/>
    <col min="256" max="16384" width="30.5" style="23"/>
  </cols>
  <sheetData>
    <row r="1" spans="1:254" ht="143.5" customHeight="1">
      <c r="A1" s="369" t="s">
        <v>740</v>
      </c>
      <c r="B1" s="370"/>
      <c r="C1" s="370"/>
      <c r="D1" s="370"/>
      <c r="E1" s="370"/>
      <c r="F1" s="367" t="s">
        <v>1649</v>
      </c>
      <c r="G1" s="368"/>
      <c r="H1" s="368"/>
      <c r="I1" s="368"/>
      <c r="J1" s="368"/>
      <c r="K1" s="368"/>
      <c r="L1" s="368"/>
      <c r="M1" s="368"/>
      <c r="N1" s="368"/>
      <c r="O1" s="368"/>
      <c r="Q1" s="24"/>
      <c r="R1" s="24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6"/>
    </row>
    <row r="2" spans="1:254" ht="11" customHeight="1">
      <c r="A2" s="140" t="s">
        <v>1451</v>
      </c>
      <c r="B2" s="27"/>
      <c r="C2" s="2"/>
      <c r="D2" s="2"/>
      <c r="E2" s="179"/>
      <c r="F2" s="3"/>
      <c r="G2" s="3"/>
      <c r="H2" s="3"/>
      <c r="I2" s="3"/>
      <c r="J2" s="3"/>
      <c r="K2" s="3"/>
      <c r="L2" s="3"/>
      <c r="M2" s="3"/>
      <c r="N2" s="3"/>
      <c r="O2" s="3"/>
      <c r="P2" s="149"/>
      <c r="Q2" s="1"/>
      <c r="R2" s="3"/>
      <c r="S2" s="185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9"/>
    </row>
    <row r="3" spans="1:254" ht="21" customHeight="1">
      <c r="A3" s="10"/>
      <c r="B3" s="30"/>
      <c r="C3" s="21"/>
      <c r="D3" s="21"/>
      <c r="E3" s="180"/>
      <c r="F3" s="9" t="s">
        <v>741</v>
      </c>
      <c r="G3" s="9" t="s">
        <v>741</v>
      </c>
      <c r="H3" s="9" t="s">
        <v>741</v>
      </c>
      <c r="I3" s="9" t="s">
        <v>741</v>
      </c>
      <c r="J3" s="9" t="s">
        <v>742</v>
      </c>
      <c r="K3" s="9" t="s">
        <v>742</v>
      </c>
      <c r="L3" s="9" t="s">
        <v>742</v>
      </c>
      <c r="M3" s="9" t="s">
        <v>742</v>
      </c>
      <c r="N3" s="9" t="s">
        <v>742</v>
      </c>
      <c r="O3" s="9" t="s">
        <v>742</v>
      </c>
      <c r="P3" s="9" t="s">
        <v>742</v>
      </c>
      <c r="Q3" s="9"/>
      <c r="R3" s="31" t="s">
        <v>2</v>
      </c>
      <c r="S3" s="186">
        <f>S166</f>
        <v>0</v>
      </c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9"/>
    </row>
    <row r="4" spans="1:254" ht="21" customHeight="1">
      <c r="A4" s="32"/>
      <c r="B4" s="21"/>
      <c r="C4" s="21"/>
      <c r="D4" s="371" t="s">
        <v>743</v>
      </c>
      <c r="E4" s="371"/>
      <c r="F4" s="5">
        <v>9005</v>
      </c>
      <c r="G4" s="6">
        <v>5015</v>
      </c>
      <c r="H4" s="33">
        <v>1018</v>
      </c>
      <c r="I4" s="7">
        <v>3020</v>
      </c>
      <c r="J4" s="34"/>
      <c r="K4" s="35"/>
      <c r="L4" s="36"/>
      <c r="M4" s="8">
        <v>9010</v>
      </c>
      <c r="N4" s="37">
        <v>6037</v>
      </c>
      <c r="O4" s="38">
        <v>4008</v>
      </c>
      <c r="P4" s="145">
        <v>7046</v>
      </c>
      <c r="Q4" s="3"/>
      <c r="R4" s="39"/>
      <c r="S4" s="187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9"/>
    </row>
    <row r="5" spans="1:254" ht="42" customHeight="1">
      <c r="A5" s="40" t="s">
        <v>5</v>
      </c>
      <c r="B5" s="4" t="s">
        <v>6</v>
      </c>
      <c r="C5" s="4" t="s">
        <v>7</v>
      </c>
      <c r="D5" s="4" t="s">
        <v>744</v>
      </c>
      <c r="E5" s="180" t="s">
        <v>1170</v>
      </c>
      <c r="F5" s="12" t="s">
        <v>745</v>
      </c>
      <c r="G5" s="13" t="s">
        <v>746</v>
      </c>
      <c r="H5" s="14" t="s">
        <v>747</v>
      </c>
      <c r="I5" s="15" t="s">
        <v>748</v>
      </c>
      <c r="J5" s="41" t="s">
        <v>16</v>
      </c>
      <c r="K5" s="42" t="s">
        <v>14</v>
      </c>
      <c r="L5" s="43" t="s">
        <v>15</v>
      </c>
      <c r="M5" s="4" t="s">
        <v>749</v>
      </c>
      <c r="N5" s="44" t="s">
        <v>750</v>
      </c>
      <c r="O5" s="45" t="s">
        <v>751</v>
      </c>
      <c r="P5" s="146" t="s">
        <v>941</v>
      </c>
      <c r="Q5" s="9" t="s">
        <v>22</v>
      </c>
      <c r="R5" s="9" t="s">
        <v>752</v>
      </c>
      <c r="S5" s="188" t="s">
        <v>1171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9"/>
    </row>
    <row r="6" spans="1:254" ht="37.25" customHeight="1">
      <c r="A6" s="40" t="s">
        <v>753</v>
      </c>
      <c r="B6" s="4" t="s">
        <v>754</v>
      </c>
      <c r="C6" s="4" t="s">
        <v>755</v>
      </c>
      <c r="D6" s="8">
        <v>1</v>
      </c>
      <c r="E6" s="181">
        <v>169</v>
      </c>
      <c r="F6" s="17"/>
      <c r="G6" s="18"/>
      <c r="H6" s="19"/>
      <c r="I6" s="20"/>
      <c r="J6" s="34"/>
      <c r="K6" s="46"/>
      <c r="L6" s="47"/>
      <c r="M6" s="21"/>
      <c r="N6" s="48"/>
      <c r="O6" s="49"/>
      <c r="P6" s="147" t="s">
        <v>804</v>
      </c>
      <c r="Q6" s="22">
        <f t="shared" ref="Q6:Q25" si="0">F6+G6+H6+I6+J6+K6+L6+M6+N6+O6</f>
        <v>0</v>
      </c>
      <c r="R6" s="22">
        <f t="shared" ref="R6:R37" si="1">Q6*D6</f>
        <v>0</v>
      </c>
      <c r="S6" s="177" t="str">
        <f t="shared" ref="S6:S62" si="2">IF(Q6&gt;0,Q6*E6,"-")</f>
        <v>-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9"/>
    </row>
    <row r="7" spans="1:254" ht="37.25" customHeight="1">
      <c r="A7" s="40" t="s">
        <v>753</v>
      </c>
      <c r="B7" s="4" t="s">
        <v>756</v>
      </c>
      <c r="C7" s="4" t="s">
        <v>757</v>
      </c>
      <c r="D7" s="8">
        <v>1</v>
      </c>
      <c r="E7" s="181">
        <v>182</v>
      </c>
      <c r="F7" s="17"/>
      <c r="G7" s="18"/>
      <c r="H7" s="19"/>
      <c r="I7" s="20"/>
      <c r="J7" s="34"/>
      <c r="K7" s="46"/>
      <c r="L7" s="47"/>
      <c r="M7" s="21"/>
      <c r="N7" s="48"/>
      <c r="O7" s="49"/>
      <c r="P7" s="147" t="s">
        <v>804</v>
      </c>
      <c r="Q7" s="22">
        <f t="shared" si="0"/>
        <v>0</v>
      </c>
      <c r="R7" s="22">
        <f t="shared" si="1"/>
        <v>0</v>
      </c>
      <c r="S7" s="177" t="str">
        <f t="shared" si="2"/>
        <v>-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9"/>
    </row>
    <row r="8" spans="1:254" ht="37.25" customHeight="1">
      <c r="A8" s="40" t="s">
        <v>758</v>
      </c>
      <c r="B8" s="4" t="s">
        <v>759</v>
      </c>
      <c r="C8" s="4" t="s">
        <v>760</v>
      </c>
      <c r="D8" s="8">
        <v>1</v>
      </c>
      <c r="E8" s="181">
        <v>169</v>
      </c>
      <c r="F8" s="17"/>
      <c r="G8" s="18"/>
      <c r="H8" s="19"/>
      <c r="I8" s="20"/>
      <c r="J8" s="34"/>
      <c r="K8" s="46"/>
      <c r="L8" s="47"/>
      <c r="M8" s="21"/>
      <c r="N8" s="48"/>
      <c r="O8" s="49"/>
      <c r="P8" s="147" t="s">
        <v>804</v>
      </c>
      <c r="Q8" s="22">
        <f t="shared" si="0"/>
        <v>0</v>
      </c>
      <c r="R8" s="22">
        <f t="shared" si="1"/>
        <v>0</v>
      </c>
      <c r="S8" s="177" t="str">
        <f t="shared" si="2"/>
        <v>-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9"/>
    </row>
    <row r="9" spans="1:254" ht="37.25" customHeight="1">
      <c r="A9" s="40" t="s">
        <v>758</v>
      </c>
      <c r="B9" s="4" t="s">
        <v>761</v>
      </c>
      <c r="C9" s="4" t="s">
        <v>762</v>
      </c>
      <c r="D9" s="8">
        <v>1</v>
      </c>
      <c r="E9" s="181">
        <v>169</v>
      </c>
      <c r="F9" s="17"/>
      <c r="G9" s="18"/>
      <c r="H9" s="19"/>
      <c r="I9" s="20"/>
      <c r="J9" s="34"/>
      <c r="K9" s="46"/>
      <c r="L9" s="47"/>
      <c r="M9" s="21"/>
      <c r="N9" s="48"/>
      <c r="O9" s="49"/>
      <c r="P9" s="147" t="s">
        <v>804</v>
      </c>
      <c r="Q9" s="22">
        <f t="shared" si="0"/>
        <v>0</v>
      </c>
      <c r="R9" s="22">
        <f t="shared" si="1"/>
        <v>0</v>
      </c>
      <c r="S9" s="177" t="str">
        <f t="shared" si="2"/>
        <v>-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9"/>
    </row>
    <row r="10" spans="1:254" ht="37.25" customHeight="1">
      <c r="A10" s="40" t="s">
        <v>763</v>
      </c>
      <c r="B10" s="4" t="s">
        <v>764</v>
      </c>
      <c r="C10" s="4" t="s">
        <v>765</v>
      </c>
      <c r="D10" s="8">
        <v>1</v>
      </c>
      <c r="E10" s="181">
        <v>182</v>
      </c>
      <c r="F10" s="17"/>
      <c r="G10" s="18"/>
      <c r="H10" s="19"/>
      <c r="I10" s="20"/>
      <c r="J10" s="34"/>
      <c r="K10" s="46"/>
      <c r="L10" s="47"/>
      <c r="M10" s="21"/>
      <c r="N10" s="48"/>
      <c r="O10" s="49"/>
      <c r="P10" s="147" t="s">
        <v>804</v>
      </c>
      <c r="Q10" s="22">
        <f t="shared" si="0"/>
        <v>0</v>
      </c>
      <c r="R10" s="22">
        <f t="shared" si="1"/>
        <v>0</v>
      </c>
      <c r="S10" s="177" t="str">
        <f t="shared" si="2"/>
        <v>-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9"/>
    </row>
    <row r="11" spans="1:254" ht="37.25" customHeight="1">
      <c r="A11" s="40" t="s">
        <v>763</v>
      </c>
      <c r="B11" s="4" t="s">
        <v>766</v>
      </c>
      <c r="C11" s="4" t="s">
        <v>767</v>
      </c>
      <c r="D11" s="8">
        <v>1</v>
      </c>
      <c r="E11" s="181">
        <v>182</v>
      </c>
      <c r="F11" s="17"/>
      <c r="G11" s="18"/>
      <c r="H11" s="19"/>
      <c r="I11" s="20"/>
      <c r="J11" s="34"/>
      <c r="K11" s="46"/>
      <c r="L11" s="47"/>
      <c r="M11" s="21"/>
      <c r="N11" s="48"/>
      <c r="O11" s="49"/>
      <c r="P11" s="147" t="s">
        <v>804</v>
      </c>
      <c r="Q11" s="22">
        <f t="shared" si="0"/>
        <v>0</v>
      </c>
      <c r="R11" s="22">
        <f t="shared" si="1"/>
        <v>0</v>
      </c>
      <c r="S11" s="177" t="str">
        <f t="shared" si="2"/>
        <v>-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9"/>
    </row>
    <row r="12" spans="1:254" ht="37.25" customHeight="1">
      <c r="A12" s="40" t="s">
        <v>768</v>
      </c>
      <c r="B12" s="4" t="s">
        <v>769</v>
      </c>
      <c r="C12" s="4" t="s">
        <v>770</v>
      </c>
      <c r="D12" s="8">
        <v>1</v>
      </c>
      <c r="E12" s="181">
        <v>150</v>
      </c>
      <c r="F12" s="17"/>
      <c r="G12" s="18"/>
      <c r="H12" s="19"/>
      <c r="I12" s="20"/>
      <c r="J12" s="34"/>
      <c r="K12" s="46"/>
      <c r="L12" s="47"/>
      <c r="M12" s="21"/>
      <c r="N12" s="48"/>
      <c r="O12" s="49"/>
      <c r="P12" s="147" t="s">
        <v>804</v>
      </c>
      <c r="Q12" s="22">
        <f t="shared" si="0"/>
        <v>0</v>
      </c>
      <c r="R12" s="22">
        <f t="shared" si="1"/>
        <v>0</v>
      </c>
      <c r="S12" s="177" t="str">
        <f t="shared" si="2"/>
        <v>-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9"/>
    </row>
    <row r="13" spans="1:254" ht="37.25" customHeight="1">
      <c r="A13" s="40" t="s">
        <v>768</v>
      </c>
      <c r="B13" s="4" t="s">
        <v>771</v>
      </c>
      <c r="C13" s="4" t="s">
        <v>772</v>
      </c>
      <c r="D13" s="8">
        <v>1</v>
      </c>
      <c r="E13" s="181">
        <v>150</v>
      </c>
      <c r="F13" s="17"/>
      <c r="G13" s="18"/>
      <c r="H13" s="19"/>
      <c r="I13" s="20"/>
      <c r="J13" s="34"/>
      <c r="K13" s="46"/>
      <c r="L13" s="47"/>
      <c r="M13" s="21"/>
      <c r="N13" s="48"/>
      <c r="O13" s="49"/>
      <c r="P13" s="147" t="s">
        <v>804</v>
      </c>
      <c r="Q13" s="22">
        <f t="shared" si="0"/>
        <v>0</v>
      </c>
      <c r="R13" s="22">
        <f t="shared" si="1"/>
        <v>0</v>
      </c>
      <c r="S13" s="177" t="str">
        <f t="shared" si="2"/>
        <v>-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9"/>
    </row>
    <row r="14" spans="1:254" ht="37.25" customHeight="1">
      <c r="A14" s="40" t="s">
        <v>773</v>
      </c>
      <c r="B14" s="4" t="s">
        <v>774</v>
      </c>
      <c r="C14" s="4" t="s">
        <v>775</v>
      </c>
      <c r="D14" s="8">
        <v>1</v>
      </c>
      <c r="E14" s="181">
        <v>150</v>
      </c>
      <c r="F14" s="17"/>
      <c r="G14" s="18"/>
      <c r="H14" s="19"/>
      <c r="I14" s="20"/>
      <c r="J14" s="34"/>
      <c r="K14" s="46"/>
      <c r="L14" s="47"/>
      <c r="M14" s="21"/>
      <c r="N14" s="48"/>
      <c r="O14" s="49"/>
      <c r="P14" s="147" t="s">
        <v>804</v>
      </c>
      <c r="Q14" s="22">
        <f t="shared" si="0"/>
        <v>0</v>
      </c>
      <c r="R14" s="22">
        <f t="shared" si="1"/>
        <v>0</v>
      </c>
      <c r="S14" s="177" t="str">
        <f t="shared" si="2"/>
        <v>-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9"/>
    </row>
    <row r="15" spans="1:254" ht="37.25" customHeight="1">
      <c r="A15" s="40" t="s">
        <v>773</v>
      </c>
      <c r="B15" s="4" t="s">
        <v>776</v>
      </c>
      <c r="C15" s="4" t="s">
        <v>777</v>
      </c>
      <c r="D15" s="8">
        <v>1</v>
      </c>
      <c r="E15" s="181">
        <v>169</v>
      </c>
      <c r="F15" s="17"/>
      <c r="G15" s="18"/>
      <c r="H15" s="19"/>
      <c r="I15" s="20"/>
      <c r="J15" s="34"/>
      <c r="K15" s="46"/>
      <c r="L15" s="47"/>
      <c r="M15" s="21"/>
      <c r="N15" s="48"/>
      <c r="O15" s="49"/>
      <c r="P15" s="147" t="s">
        <v>804</v>
      </c>
      <c r="Q15" s="22">
        <f t="shared" si="0"/>
        <v>0</v>
      </c>
      <c r="R15" s="22">
        <f t="shared" si="1"/>
        <v>0</v>
      </c>
      <c r="S15" s="177" t="str">
        <f t="shared" si="2"/>
        <v>-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9"/>
    </row>
    <row r="16" spans="1:254" ht="37.25" customHeight="1">
      <c r="A16" s="40" t="s">
        <v>773</v>
      </c>
      <c r="B16" s="4" t="s">
        <v>778</v>
      </c>
      <c r="C16" s="4" t="s">
        <v>779</v>
      </c>
      <c r="D16" s="8">
        <v>1</v>
      </c>
      <c r="E16" s="181">
        <v>187</v>
      </c>
      <c r="F16" s="17"/>
      <c r="G16" s="18"/>
      <c r="H16" s="19"/>
      <c r="I16" s="20"/>
      <c r="J16" s="34"/>
      <c r="K16" s="46"/>
      <c r="L16" s="47"/>
      <c r="M16" s="21"/>
      <c r="N16" s="48"/>
      <c r="O16" s="49"/>
      <c r="P16" s="147" t="s">
        <v>804</v>
      </c>
      <c r="Q16" s="22">
        <f t="shared" si="0"/>
        <v>0</v>
      </c>
      <c r="R16" s="22">
        <f t="shared" si="1"/>
        <v>0</v>
      </c>
      <c r="S16" s="177" t="str">
        <f t="shared" si="2"/>
        <v>-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9"/>
    </row>
    <row r="17" spans="1:254" ht="37.25" customHeight="1">
      <c r="A17" s="40" t="s">
        <v>773</v>
      </c>
      <c r="B17" s="4" t="s">
        <v>780</v>
      </c>
      <c r="C17" s="4" t="s">
        <v>781</v>
      </c>
      <c r="D17" s="8">
        <v>1</v>
      </c>
      <c r="E17" s="181">
        <v>169</v>
      </c>
      <c r="F17" s="17"/>
      <c r="G17" s="18"/>
      <c r="H17" s="19"/>
      <c r="I17" s="20"/>
      <c r="J17" s="34"/>
      <c r="K17" s="46"/>
      <c r="L17" s="47"/>
      <c r="M17" s="21"/>
      <c r="N17" s="48"/>
      <c r="O17" s="49"/>
      <c r="P17" s="147" t="s">
        <v>804</v>
      </c>
      <c r="Q17" s="22">
        <f t="shared" si="0"/>
        <v>0</v>
      </c>
      <c r="R17" s="22">
        <f t="shared" si="1"/>
        <v>0</v>
      </c>
      <c r="S17" s="177" t="str">
        <f t="shared" si="2"/>
        <v>-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9"/>
    </row>
    <row r="18" spans="1:254" ht="37.25" customHeight="1">
      <c r="A18" s="40" t="s">
        <v>773</v>
      </c>
      <c r="B18" s="4" t="s">
        <v>782</v>
      </c>
      <c r="C18" s="4" t="s">
        <v>783</v>
      </c>
      <c r="D18" s="8">
        <v>1</v>
      </c>
      <c r="E18" s="181">
        <v>187</v>
      </c>
      <c r="F18" s="17"/>
      <c r="G18" s="18"/>
      <c r="H18" s="19"/>
      <c r="I18" s="20"/>
      <c r="J18" s="34"/>
      <c r="K18" s="46"/>
      <c r="L18" s="47"/>
      <c r="M18" s="21"/>
      <c r="N18" s="48"/>
      <c r="O18" s="49"/>
      <c r="P18" s="147" t="s">
        <v>804</v>
      </c>
      <c r="Q18" s="22">
        <f t="shared" si="0"/>
        <v>0</v>
      </c>
      <c r="R18" s="22">
        <f t="shared" si="1"/>
        <v>0</v>
      </c>
      <c r="S18" s="177" t="str">
        <f t="shared" si="2"/>
        <v>-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9"/>
    </row>
    <row r="19" spans="1:254" ht="37.25" customHeight="1">
      <c r="A19" s="40" t="s">
        <v>784</v>
      </c>
      <c r="B19" s="4" t="s">
        <v>785</v>
      </c>
      <c r="C19" s="4" t="s">
        <v>786</v>
      </c>
      <c r="D19" s="8">
        <v>1</v>
      </c>
      <c r="E19" s="181">
        <v>169</v>
      </c>
      <c r="F19" s="17"/>
      <c r="G19" s="18"/>
      <c r="H19" s="19"/>
      <c r="I19" s="20"/>
      <c r="J19" s="34"/>
      <c r="K19" s="46"/>
      <c r="L19" s="47"/>
      <c r="M19" s="21"/>
      <c r="N19" s="48"/>
      <c r="O19" s="49"/>
      <c r="P19" s="147" t="s">
        <v>804</v>
      </c>
      <c r="Q19" s="22">
        <f t="shared" si="0"/>
        <v>0</v>
      </c>
      <c r="R19" s="22">
        <f t="shared" si="1"/>
        <v>0</v>
      </c>
      <c r="S19" s="177" t="str">
        <f t="shared" si="2"/>
        <v>-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9"/>
    </row>
    <row r="20" spans="1:254" ht="37.25" customHeight="1">
      <c r="A20" s="40" t="s">
        <v>784</v>
      </c>
      <c r="B20" s="4" t="s">
        <v>787</v>
      </c>
      <c r="C20" s="4" t="s">
        <v>788</v>
      </c>
      <c r="D20" s="8">
        <v>1</v>
      </c>
      <c r="E20" s="181">
        <v>169</v>
      </c>
      <c r="F20" s="17"/>
      <c r="G20" s="18"/>
      <c r="H20" s="19"/>
      <c r="I20" s="20"/>
      <c r="J20" s="34"/>
      <c r="K20" s="46"/>
      <c r="L20" s="47"/>
      <c r="M20" s="21"/>
      <c r="N20" s="48"/>
      <c r="O20" s="49"/>
      <c r="P20" s="147" t="s">
        <v>804</v>
      </c>
      <c r="Q20" s="22">
        <f t="shared" si="0"/>
        <v>0</v>
      </c>
      <c r="R20" s="22">
        <f t="shared" si="1"/>
        <v>0</v>
      </c>
      <c r="S20" s="177" t="str">
        <f t="shared" si="2"/>
        <v>-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9"/>
    </row>
    <row r="21" spans="1:254" ht="37.25" customHeight="1">
      <c r="A21" s="40" t="s">
        <v>784</v>
      </c>
      <c r="B21" s="4" t="s">
        <v>789</v>
      </c>
      <c r="C21" s="4" t="s">
        <v>790</v>
      </c>
      <c r="D21" s="8">
        <v>1</v>
      </c>
      <c r="E21" s="181">
        <v>169</v>
      </c>
      <c r="F21" s="17"/>
      <c r="G21" s="18"/>
      <c r="H21" s="19"/>
      <c r="I21" s="20"/>
      <c r="J21" s="34"/>
      <c r="K21" s="46"/>
      <c r="L21" s="47"/>
      <c r="M21" s="21"/>
      <c r="N21" s="48"/>
      <c r="O21" s="49"/>
      <c r="P21" s="147" t="s">
        <v>804</v>
      </c>
      <c r="Q21" s="22">
        <f t="shared" si="0"/>
        <v>0</v>
      </c>
      <c r="R21" s="22">
        <f t="shared" si="1"/>
        <v>0</v>
      </c>
      <c r="S21" s="177" t="str">
        <f t="shared" si="2"/>
        <v>-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9"/>
    </row>
    <row r="22" spans="1:254" ht="37.25" customHeight="1">
      <c r="A22" s="40" t="s">
        <v>784</v>
      </c>
      <c r="B22" s="4" t="s">
        <v>791</v>
      </c>
      <c r="C22" s="4" t="s">
        <v>792</v>
      </c>
      <c r="D22" s="8">
        <v>1</v>
      </c>
      <c r="E22" s="181">
        <v>200</v>
      </c>
      <c r="F22" s="17"/>
      <c r="G22" s="18"/>
      <c r="H22" s="19"/>
      <c r="I22" s="20"/>
      <c r="J22" s="34"/>
      <c r="K22" s="46"/>
      <c r="L22" s="47"/>
      <c r="M22" s="21"/>
      <c r="N22" s="48"/>
      <c r="O22" s="49"/>
      <c r="P22" s="147" t="s">
        <v>804</v>
      </c>
      <c r="Q22" s="22">
        <f t="shared" si="0"/>
        <v>0</v>
      </c>
      <c r="R22" s="22">
        <f t="shared" si="1"/>
        <v>0</v>
      </c>
      <c r="S22" s="177" t="str">
        <f t="shared" si="2"/>
        <v>-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9"/>
    </row>
    <row r="23" spans="1:254" ht="37.25" customHeight="1">
      <c r="A23" s="40" t="s">
        <v>784</v>
      </c>
      <c r="B23" s="4" t="s">
        <v>793</v>
      </c>
      <c r="C23" s="4" t="s">
        <v>794</v>
      </c>
      <c r="D23" s="8">
        <v>1</v>
      </c>
      <c r="E23" s="181">
        <v>200</v>
      </c>
      <c r="F23" s="17"/>
      <c r="G23" s="18"/>
      <c r="H23" s="19"/>
      <c r="I23" s="20"/>
      <c r="J23" s="34"/>
      <c r="K23" s="46"/>
      <c r="L23" s="47"/>
      <c r="M23" s="21"/>
      <c r="N23" s="48"/>
      <c r="O23" s="49"/>
      <c r="P23" s="147" t="s">
        <v>804</v>
      </c>
      <c r="Q23" s="22">
        <f t="shared" si="0"/>
        <v>0</v>
      </c>
      <c r="R23" s="22">
        <f t="shared" si="1"/>
        <v>0</v>
      </c>
      <c r="S23" s="177" t="str">
        <f t="shared" si="2"/>
        <v>-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9"/>
    </row>
    <row r="24" spans="1:254" ht="37.25" customHeight="1">
      <c r="A24" s="40" t="s">
        <v>795</v>
      </c>
      <c r="B24" s="4" t="s">
        <v>796</v>
      </c>
      <c r="C24" s="4" t="s">
        <v>797</v>
      </c>
      <c r="D24" s="8">
        <v>1</v>
      </c>
      <c r="E24" s="181">
        <v>182</v>
      </c>
      <c r="F24" s="17"/>
      <c r="G24" s="18"/>
      <c r="H24" s="19"/>
      <c r="I24" s="20"/>
      <c r="J24" s="34"/>
      <c r="K24" s="46"/>
      <c r="L24" s="47"/>
      <c r="M24" s="21"/>
      <c r="N24" s="48"/>
      <c r="O24" s="49"/>
      <c r="P24" s="147" t="s">
        <v>804</v>
      </c>
      <c r="Q24" s="22">
        <f t="shared" si="0"/>
        <v>0</v>
      </c>
      <c r="R24" s="22">
        <f t="shared" si="1"/>
        <v>0</v>
      </c>
      <c r="S24" s="177" t="str">
        <f t="shared" si="2"/>
        <v>-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9"/>
    </row>
    <row r="25" spans="1:254" ht="37.25" customHeight="1">
      <c r="A25" s="40" t="s">
        <v>798</v>
      </c>
      <c r="B25" s="4" t="s">
        <v>799</v>
      </c>
      <c r="C25" s="4" t="s">
        <v>800</v>
      </c>
      <c r="D25" s="8">
        <v>1</v>
      </c>
      <c r="E25" s="181">
        <v>200</v>
      </c>
      <c r="F25" s="17"/>
      <c r="G25" s="18"/>
      <c r="H25" s="19"/>
      <c r="I25" s="20"/>
      <c r="J25" s="34"/>
      <c r="K25" s="46"/>
      <c r="L25" s="47"/>
      <c r="M25" s="21"/>
      <c r="N25" s="48"/>
      <c r="O25" s="49"/>
      <c r="P25" s="147" t="s">
        <v>804</v>
      </c>
      <c r="Q25" s="22">
        <f t="shared" si="0"/>
        <v>0</v>
      </c>
      <c r="R25" s="22">
        <f t="shared" si="1"/>
        <v>0</v>
      </c>
      <c r="S25" s="177" t="str">
        <f t="shared" si="2"/>
        <v>-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9"/>
    </row>
    <row r="26" spans="1:254" ht="37.25" customHeight="1">
      <c r="A26" s="40" t="s">
        <v>801</v>
      </c>
      <c r="B26" s="4" t="s">
        <v>802</v>
      </c>
      <c r="C26" s="4" t="s">
        <v>803</v>
      </c>
      <c r="D26" s="8">
        <v>1</v>
      </c>
      <c r="E26" s="181">
        <v>198</v>
      </c>
      <c r="F26" s="17"/>
      <c r="G26" s="18"/>
      <c r="H26" s="19"/>
      <c r="I26" s="20"/>
      <c r="J26" s="50" t="s">
        <v>804</v>
      </c>
      <c r="K26" s="51" t="s">
        <v>804</v>
      </c>
      <c r="L26" s="52" t="s">
        <v>804</v>
      </c>
      <c r="M26" s="53" t="s">
        <v>804</v>
      </c>
      <c r="N26" s="54" t="s">
        <v>804</v>
      </c>
      <c r="O26" s="55" t="s">
        <v>804</v>
      </c>
      <c r="P26" s="147" t="s">
        <v>804</v>
      </c>
      <c r="Q26" s="22">
        <f>F26+G26+H26+I26</f>
        <v>0</v>
      </c>
      <c r="R26" s="22">
        <f t="shared" si="1"/>
        <v>0</v>
      </c>
      <c r="S26" s="177" t="str">
        <f t="shared" si="2"/>
        <v>-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9"/>
    </row>
    <row r="27" spans="1:254" ht="37.25" customHeight="1">
      <c r="A27" s="40" t="s">
        <v>801</v>
      </c>
      <c r="B27" s="4" t="s">
        <v>805</v>
      </c>
      <c r="C27" s="4" t="s">
        <v>806</v>
      </c>
      <c r="D27" s="8">
        <v>1</v>
      </c>
      <c r="E27" s="181">
        <v>198</v>
      </c>
      <c r="F27" s="17"/>
      <c r="G27" s="18"/>
      <c r="H27" s="19"/>
      <c r="I27" s="20"/>
      <c r="J27" s="50" t="s">
        <v>804</v>
      </c>
      <c r="K27" s="51" t="s">
        <v>804</v>
      </c>
      <c r="L27" s="52" t="s">
        <v>804</v>
      </c>
      <c r="M27" s="53" t="s">
        <v>804</v>
      </c>
      <c r="N27" s="54" t="s">
        <v>804</v>
      </c>
      <c r="O27" s="55" t="s">
        <v>804</v>
      </c>
      <c r="P27" s="147" t="s">
        <v>804</v>
      </c>
      <c r="Q27" s="22">
        <f>F27+G27+H27+I27</f>
        <v>0</v>
      </c>
      <c r="R27" s="22">
        <f t="shared" si="1"/>
        <v>0</v>
      </c>
      <c r="S27" s="177" t="str">
        <f t="shared" si="2"/>
        <v>-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9"/>
    </row>
    <row r="28" spans="1:254" ht="37.25" customHeight="1">
      <c r="A28" s="40" t="s">
        <v>801</v>
      </c>
      <c r="B28" s="4" t="s">
        <v>807</v>
      </c>
      <c r="C28" s="4" t="s">
        <v>808</v>
      </c>
      <c r="D28" s="8">
        <v>1</v>
      </c>
      <c r="E28" s="181">
        <v>198</v>
      </c>
      <c r="F28" s="17"/>
      <c r="G28" s="18"/>
      <c r="H28" s="19"/>
      <c r="I28" s="20"/>
      <c r="J28" s="50" t="s">
        <v>804</v>
      </c>
      <c r="K28" s="51" t="s">
        <v>804</v>
      </c>
      <c r="L28" s="52" t="s">
        <v>804</v>
      </c>
      <c r="M28" s="53" t="s">
        <v>804</v>
      </c>
      <c r="N28" s="54" t="s">
        <v>804</v>
      </c>
      <c r="O28" s="55" t="s">
        <v>804</v>
      </c>
      <c r="P28" s="147" t="s">
        <v>804</v>
      </c>
      <c r="Q28" s="22">
        <f>F28+G28+H28+I28</f>
        <v>0</v>
      </c>
      <c r="R28" s="22">
        <f t="shared" si="1"/>
        <v>0</v>
      </c>
      <c r="S28" s="177" t="str">
        <f t="shared" si="2"/>
        <v>-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9"/>
    </row>
    <row r="29" spans="1:254" ht="37.25" customHeight="1">
      <c r="A29" s="40" t="s">
        <v>801</v>
      </c>
      <c r="B29" s="4" t="s">
        <v>809</v>
      </c>
      <c r="C29" s="4" t="s">
        <v>810</v>
      </c>
      <c r="D29" s="8">
        <v>1</v>
      </c>
      <c r="E29" s="181">
        <v>198</v>
      </c>
      <c r="F29" s="17"/>
      <c r="G29" s="18"/>
      <c r="H29" s="19"/>
      <c r="I29" s="20"/>
      <c r="J29" s="50" t="s">
        <v>804</v>
      </c>
      <c r="K29" s="51" t="s">
        <v>804</v>
      </c>
      <c r="L29" s="52" t="s">
        <v>804</v>
      </c>
      <c r="M29" s="53" t="s">
        <v>804</v>
      </c>
      <c r="N29" s="54" t="s">
        <v>804</v>
      </c>
      <c r="O29" s="55" t="s">
        <v>804</v>
      </c>
      <c r="P29" s="147" t="s">
        <v>804</v>
      </c>
      <c r="Q29" s="22">
        <f>F29+G29+H29+I29</f>
        <v>0</v>
      </c>
      <c r="R29" s="22">
        <f t="shared" si="1"/>
        <v>0</v>
      </c>
      <c r="S29" s="177" t="str">
        <f t="shared" si="2"/>
        <v>-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9"/>
    </row>
    <row r="30" spans="1:254" ht="37.25" customHeight="1">
      <c r="A30" s="40" t="s">
        <v>801</v>
      </c>
      <c r="B30" s="4" t="s">
        <v>811</v>
      </c>
      <c r="C30" s="4" t="s">
        <v>812</v>
      </c>
      <c r="D30" s="8">
        <v>1</v>
      </c>
      <c r="E30" s="181">
        <v>198</v>
      </c>
      <c r="F30" s="17"/>
      <c r="G30" s="18"/>
      <c r="H30" s="19"/>
      <c r="I30" s="20"/>
      <c r="J30" s="50" t="s">
        <v>804</v>
      </c>
      <c r="K30" s="51" t="s">
        <v>804</v>
      </c>
      <c r="L30" s="52" t="s">
        <v>804</v>
      </c>
      <c r="M30" s="53" t="s">
        <v>804</v>
      </c>
      <c r="N30" s="54" t="s">
        <v>804</v>
      </c>
      <c r="O30" s="55" t="s">
        <v>804</v>
      </c>
      <c r="P30" s="147" t="s">
        <v>804</v>
      </c>
      <c r="Q30" s="22">
        <f>F30+G30+H30+I30</f>
        <v>0</v>
      </c>
      <c r="R30" s="22">
        <f t="shared" si="1"/>
        <v>0</v>
      </c>
      <c r="S30" s="177" t="str">
        <f t="shared" si="2"/>
        <v>-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9"/>
    </row>
    <row r="31" spans="1:254" ht="37.25" customHeight="1">
      <c r="A31" s="40" t="s">
        <v>801</v>
      </c>
      <c r="B31" s="4" t="s">
        <v>813</v>
      </c>
      <c r="C31" s="4" t="s">
        <v>814</v>
      </c>
      <c r="D31" s="8">
        <v>1</v>
      </c>
      <c r="E31" s="181">
        <v>215</v>
      </c>
      <c r="F31" s="17"/>
      <c r="G31" s="18"/>
      <c r="H31" s="19"/>
      <c r="I31" s="20"/>
      <c r="J31" s="34"/>
      <c r="K31" s="46"/>
      <c r="L31" s="47"/>
      <c r="M31" s="21"/>
      <c r="N31" s="48"/>
      <c r="O31" s="49"/>
      <c r="P31" s="147" t="s">
        <v>804</v>
      </c>
      <c r="Q31" s="22">
        <f>F31+G31+H31+I31+J31+K31+L31+M31+N31+O31</f>
        <v>0</v>
      </c>
      <c r="R31" s="22">
        <f t="shared" si="1"/>
        <v>0</v>
      </c>
      <c r="S31" s="177" t="str">
        <f t="shared" si="2"/>
        <v>-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9"/>
    </row>
    <row r="32" spans="1:254" ht="37.25" customHeight="1">
      <c r="A32" s="40" t="s">
        <v>815</v>
      </c>
      <c r="B32" s="4" t="s">
        <v>816</v>
      </c>
      <c r="C32" s="4" t="s">
        <v>817</v>
      </c>
      <c r="D32" s="8">
        <v>1</v>
      </c>
      <c r="E32" s="181">
        <v>219</v>
      </c>
      <c r="F32" s="17"/>
      <c r="G32" s="18"/>
      <c r="H32" s="19"/>
      <c r="I32" s="20"/>
      <c r="J32" s="34"/>
      <c r="K32" s="46"/>
      <c r="L32" s="47"/>
      <c r="M32" s="21"/>
      <c r="N32" s="48"/>
      <c r="O32" s="49"/>
      <c r="P32" s="147" t="s">
        <v>804</v>
      </c>
      <c r="Q32" s="22">
        <f>F32+G32+H32+I32+J32+K32+L32+M32+N32+O32</f>
        <v>0</v>
      </c>
      <c r="R32" s="22">
        <f t="shared" si="1"/>
        <v>0</v>
      </c>
      <c r="S32" s="177" t="str">
        <f t="shared" si="2"/>
        <v>-</v>
      </c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9"/>
    </row>
    <row r="33" spans="1:254" ht="37.25" customHeight="1">
      <c r="A33" s="40" t="s">
        <v>815</v>
      </c>
      <c r="B33" s="4" t="s">
        <v>818</v>
      </c>
      <c r="C33" s="4" t="s">
        <v>819</v>
      </c>
      <c r="D33" s="8">
        <v>1</v>
      </c>
      <c r="E33" s="181">
        <v>219</v>
      </c>
      <c r="F33" s="17"/>
      <c r="G33" s="18"/>
      <c r="H33" s="19"/>
      <c r="I33" s="20"/>
      <c r="J33" s="34"/>
      <c r="K33" s="46"/>
      <c r="L33" s="47"/>
      <c r="M33" s="21"/>
      <c r="N33" s="48"/>
      <c r="O33" s="49"/>
      <c r="P33" s="147" t="s">
        <v>804</v>
      </c>
      <c r="Q33" s="22">
        <f>F33+G33+H33+I33+J33+K33+L33+M33+N33+O33</f>
        <v>0</v>
      </c>
      <c r="R33" s="22">
        <f t="shared" si="1"/>
        <v>0</v>
      </c>
      <c r="S33" s="177" t="str">
        <f t="shared" si="2"/>
        <v>-</v>
      </c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9"/>
    </row>
    <row r="34" spans="1:254" ht="37.25" customHeight="1">
      <c r="A34" s="40" t="s">
        <v>815</v>
      </c>
      <c r="B34" s="4" t="s">
        <v>820</v>
      </c>
      <c r="C34" s="4" t="s">
        <v>821</v>
      </c>
      <c r="D34" s="8">
        <v>1</v>
      </c>
      <c r="E34" s="181">
        <v>219</v>
      </c>
      <c r="F34" s="17"/>
      <c r="G34" s="18"/>
      <c r="H34" s="19"/>
      <c r="I34" s="20"/>
      <c r="J34" s="34"/>
      <c r="K34" s="46"/>
      <c r="L34" s="47"/>
      <c r="M34" s="21"/>
      <c r="N34" s="48"/>
      <c r="O34" s="49"/>
      <c r="P34" s="147" t="s">
        <v>804</v>
      </c>
      <c r="Q34" s="22">
        <f>F34+G34+H34+I34+J34+K34+L34+M34+N34+O34</f>
        <v>0</v>
      </c>
      <c r="R34" s="22">
        <f t="shared" si="1"/>
        <v>0</v>
      </c>
      <c r="S34" s="177" t="str">
        <f t="shared" si="2"/>
        <v>-</v>
      </c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9"/>
    </row>
    <row r="35" spans="1:254" ht="37.25" customHeight="1">
      <c r="A35" s="40" t="s">
        <v>815</v>
      </c>
      <c r="B35" s="4" t="s">
        <v>822</v>
      </c>
      <c r="C35" s="4" t="s">
        <v>823</v>
      </c>
      <c r="D35" s="8">
        <v>1</v>
      </c>
      <c r="E35" s="181">
        <v>198</v>
      </c>
      <c r="F35" s="17"/>
      <c r="G35" s="18"/>
      <c r="H35" s="19"/>
      <c r="I35" s="20"/>
      <c r="J35" s="50" t="s">
        <v>804</v>
      </c>
      <c r="K35" s="51" t="s">
        <v>804</v>
      </c>
      <c r="L35" s="52" t="s">
        <v>804</v>
      </c>
      <c r="M35" s="53" t="s">
        <v>804</v>
      </c>
      <c r="N35" s="54" t="s">
        <v>804</v>
      </c>
      <c r="O35" s="55" t="s">
        <v>804</v>
      </c>
      <c r="P35" s="147" t="s">
        <v>804</v>
      </c>
      <c r="Q35" s="22">
        <f>F35+G35+H35+I35</f>
        <v>0</v>
      </c>
      <c r="R35" s="22">
        <f t="shared" si="1"/>
        <v>0</v>
      </c>
      <c r="S35" s="177" t="str">
        <f t="shared" si="2"/>
        <v>-</v>
      </c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9"/>
    </row>
    <row r="36" spans="1:254" ht="37.25" customHeight="1">
      <c r="A36" s="40" t="s">
        <v>815</v>
      </c>
      <c r="B36" s="4" t="s">
        <v>824</v>
      </c>
      <c r="C36" s="4" t="s">
        <v>825</v>
      </c>
      <c r="D36" s="8">
        <v>1</v>
      </c>
      <c r="E36" s="181">
        <v>240</v>
      </c>
      <c r="F36" s="17"/>
      <c r="G36" s="18"/>
      <c r="H36" s="19"/>
      <c r="I36" s="20"/>
      <c r="J36" s="34"/>
      <c r="K36" s="46"/>
      <c r="L36" s="47"/>
      <c r="M36" s="21"/>
      <c r="N36" s="48"/>
      <c r="O36" s="49"/>
      <c r="P36" s="147" t="s">
        <v>804</v>
      </c>
      <c r="Q36" s="22">
        <f>F36+G36+H36+I36+J36+K36+L36+M36+N36+O36</f>
        <v>0</v>
      </c>
      <c r="R36" s="22">
        <f t="shared" si="1"/>
        <v>0</v>
      </c>
      <c r="S36" s="177" t="str">
        <f t="shared" si="2"/>
        <v>-</v>
      </c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9"/>
    </row>
    <row r="37" spans="1:254" ht="37.25" customHeight="1">
      <c r="A37" s="40" t="s">
        <v>815</v>
      </c>
      <c r="B37" s="4" t="s">
        <v>826</v>
      </c>
      <c r="C37" s="4" t="s">
        <v>827</v>
      </c>
      <c r="D37" s="8">
        <v>1</v>
      </c>
      <c r="E37" s="181">
        <v>265</v>
      </c>
      <c r="F37" s="17"/>
      <c r="G37" s="18"/>
      <c r="H37" s="19"/>
      <c r="I37" s="20"/>
      <c r="J37" s="34"/>
      <c r="K37" s="46"/>
      <c r="L37" s="47"/>
      <c r="M37" s="21"/>
      <c r="N37" s="48"/>
      <c r="O37" s="49"/>
      <c r="P37" s="147" t="s">
        <v>804</v>
      </c>
      <c r="Q37" s="22">
        <f>F37+G37+H37+I37+J37+K37+L37+M37+N37+O37</f>
        <v>0</v>
      </c>
      <c r="R37" s="22">
        <f t="shared" si="1"/>
        <v>0</v>
      </c>
      <c r="S37" s="177" t="str">
        <f t="shared" si="2"/>
        <v>-</v>
      </c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9"/>
    </row>
    <row r="38" spans="1:254" ht="37.25" customHeight="1">
      <c r="A38" s="40" t="s">
        <v>828</v>
      </c>
      <c r="B38" s="4" t="s">
        <v>829</v>
      </c>
      <c r="C38" s="4" t="s">
        <v>830</v>
      </c>
      <c r="D38" s="8">
        <v>1</v>
      </c>
      <c r="E38" s="181">
        <v>292</v>
      </c>
      <c r="F38" s="17"/>
      <c r="G38" s="18"/>
      <c r="H38" s="19"/>
      <c r="I38" s="20"/>
      <c r="J38" s="50" t="s">
        <v>804</v>
      </c>
      <c r="K38" s="51" t="s">
        <v>804</v>
      </c>
      <c r="L38" s="52" t="s">
        <v>804</v>
      </c>
      <c r="M38" s="53" t="s">
        <v>804</v>
      </c>
      <c r="N38" s="54" t="s">
        <v>804</v>
      </c>
      <c r="O38" s="55" t="s">
        <v>804</v>
      </c>
      <c r="P38" s="147" t="s">
        <v>804</v>
      </c>
      <c r="Q38" s="22">
        <f>F38+G38+H38+I38</f>
        <v>0</v>
      </c>
      <c r="R38" s="22">
        <f t="shared" ref="R38:R70" si="3">Q38*D38</f>
        <v>0</v>
      </c>
      <c r="S38" s="177" t="str">
        <f t="shared" si="2"/>
        <v>-</v>
      </c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9"/>
    </row>
    <row r="39" spans="1:254" ht="37.25" customHeight="1">
      <c r="A39" s="40" t="s">
        <v>828</v>
      </c>
      <c r="B39" s="4" t="s">
        <v>1444</v>
      </c>
      <c r="C39" s="4" t="s">
        <v>1450</v>
      </c>
      <c r="D39" s="8">
        <v>1</v>
      </c>
      <c r="E39" s="181">
        <v>360</v>
      </c>
      <c r="F39" s="17"/>
      <c r="G39" s="18"/>
      <c r="H39" s="19"/>
      <c r="I39" s="20"/>
      <c r="J39" s="50"/>
      <c r="K39" s="51"/>
      <c r="L39" s="52"/>
      <c r="M39" s="53"/>
      <c r="N39" s="54"/>
      <c r="O39" s="55"/>
      <c r="P39" s="147"/>
      <c r="Q39" s="22"/>
      <c r="R39" s="22"/>
      <c r="S39" s="17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9"/>
    </row>
    <row r="40" spans="1:254" ht="37.25" customHeight="1">
      <c r="A40" s="40" t="s">
        <v>828</v>
      </c>
      <c r="B40" s="4" t="s">
        <v>831</v>
      </c>
      <c r="C40" s="4" t="s">
        <v>832</v>
      </c>
      <c r="D40" s="8">
        <v>1</v>
      </c>
      <c r="E40" s="181">
        <v>292</v>
      </c>
      <c r="F40" s="17"/>
      <c r="G40" s="18"/>
      <c r="H40" s="19"/>
      <c r="I40" s="20"/>
      <c r="J40" s="34"/>
      <c r="K40" s="46"/>
      <c r="L40" s="47"/>
      <c r="M40" s="21"/>
      <c r="N40" s="48"/>
      <c r="O40" s="49"/>
      <c r="P40" s="147" t="s">
        <v>804</v>
      </c>
      <c r="Q40" s="22">
        <f t="shared" ref="Q40:Q71" si="4">F40+G40+H40+I40+J40+K40+L40+M40+N40+O40</f>
        <v>0</v>
      </c>
      <c r="R40" s="22">
        <f t="shared" si="3"/>
        <v>0</v>
      </c>
      <c r="S40" s="177" t="str">
        <f t="shared" si="2"/>
        <v>-</v>
      </c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9"/>
    </row>
    <row r="41" spans="1:254" ht="37.25" customHeight="1">
      <c r="A41" s="40" t="s">
        <v>828</v>
      </c>
      <c r="B41" s="4" t="s">
        <v>833</v>
      </c>
      <c r="C41" s="4" t="s">
        <v>834</v>
      </c>
      <c r="D41" s="8">
        <v>1</v>
      </c>
      <c r="E41" s="181">
        <v>284</v>
      </c>
      <c r="F41" s="17"/>
      <c r="G41" s="18"/>
      <c r="H41" s="19"/>
      <c r="I41" s="20"/>
      <c r="J41" s="34"/>
      <c r="K41" s="46"/>
      <c r="L41" s="47"/>
      <c r="M41" s="21"/>
      <c r="N41" s="48"/>
      <c r="O41" s="49"/>
      <c r="P41" s="147" t="s">
        <v>804</v>
      </c>
      <c r="Q41" s="22">
        <f t="shared" si="4"/>
        <v>0</v>
      </c>
      <c r="R41" s="22">
        <f t="shared" si="3"/>
        <v>0</v>
      </c>
      <c r="S41" s="177" t="str">
        <f t="shared" si="2"/>
        <v>-</v>
      </c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9"/>
    </row>
    <row r="42" spans="1:254" ht="37.25" customHeight="1">
      <c r="A42" s="40" t="s">
        <v>828</v>
      </c>
      <c r="B42" s="4" t="s">
        <v>835</v>
      </c>
      <c r="C42" s="4" t="s">
        <v>836</v>
      </c>
      <c r="D42" s="8">
        <v>1</v>
      </c>
      <c r="E42" s="181">
        <v>268</v>
      </c>
      <c r="F42" s="17"/>
      <c r="G42" s="18"/>
      <c r="H42" s="19"/>
      <c r="I42" s="20"/>
      <c r="J42" s="34"/>
      <c r="K42" s="46"/>
      <c r="L42" s="47"/>
      <c r="M42" s="21"/>
      <c r="N42" s="48"/>
      <c r="O42" s="49"/>
      <c r="P42" s="147" t="s">
        <v>804</v>
      </c>
      <c r="Q42" s="22">
        <f t="shared" si="4"/>
        <v>0</v>
      </c>
      <c r="R42" s="22">
        <f t="shared" si="3"/>
        <v>0</v>
      </c>
      <c r="S42" s="177" t="str">
        <f t="shared" si="2"/>
        <v>-</v>
      </c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9"/>
    </row>
    <row r="43" spans="1:254" ht="37.25" customHeight="1">
      <c r="A43" s="40" t="s">
        <v>837</v>
      </c>
      <c r="B43" s="4" t="s">
        <v>838</v>
      </c>
      <c r="C43" s="4" t="s">
        <v>839</v>
      </c>
      <c r="D43" s="8">
        <v>1</v>
      </c>
      <c r="E43" s="181">
        <v>308</v>
      </c>
      <c r="F43" s="17"/>
      <c r="G43" s="18"/>
      <c r="H43" s="19"/>
      <c r="I43" s="20"/>
      <c r="J43" s="34"/>
      <c r="K43" s="46"/>
      <c r="L43" s="47"/>
      <c r="M43" s="21"/>
      <c r="N43" s="48"/>
      <c r="O43" s="49"/>
      <c r="P43" s="147" t="s">
        <v>804</v>
      </c>
      <c r="Q43" s="22">
        <f t="shared" si="4"/>
        <v>0</v>
      </c>
      <c r="R43" s="22">
        <f t="shared" si="3"/>
        <v>0</v>
      </c>
      <c r="S43" s="177" t="str">
        <f t="shared" si="2"/>
        <v>-</v>
      </c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9"/>
    </row>
    <row r="44" spans="1:254" ht="37.25" customHeight="1">
      <c r="A44" s="40" t="s">
        <v>837</v>
      </c>
      <c r="B44" s="4" t="s">
        <v>840</v>
      </c>
      <c r="C44" s="4" t="s">
        <v>841</v>
      </c>
      <c r="D44" s="8">
        <v>1</v>
      </c>
      <c r="E44" s="181">
        <v>259</v>
      </c>
      <c r="F44" s="17"/>
      <c r="G44" s="18"/>
      <c r="H44" s="19"/>
      <c r="I44" s="20"/>
      <c r="J44" s="34"/>
      <c r="K44" s="46"/>
      <c r="L44" s="47"/>
      <c r="M44" s="21"/>
      <c r="N44" s="48"/>
      <c r="O44" s="49"/>
      <c r="P44" s="147" t="s">
        <v>804</v>
      </c>
      <c r="Q44" s="22">
        <f t="shared" si="4"/>
        <v>0</v>
      </c>
      <c r="R44" s="22">
        <f t="shared" si="3"/>
        <v>0</v>
      </c>
      <c r="S44" s="177" t="str">
        <f t="shared" si="2"/>
        <v>-</v>
      </c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9"/>
    </row>
    <row r="45" spans="1:254" ht="37.25" customHeight="1">
      <c r="A45" s="40" t="s">
        <v>837</v>
      </c>
      <c r="B45" s="4" t="s">
        <v>842</v>
      </c>
      <c r="C45" s="4" t="s">
        <v>843</v>
      </c>
      <c r="D45" s="8">
        <v>1</v>
      </c>
      <c r="E45" s="181">
        <v>264</v>
      </c>
      <c r="F45" s="17"/>
      <c r="G45" s="18"/>
      <c r="H45" s="19"/>
      <c r="I45" s="20"/>
      <c r="J45" s="34"/>
      <c r="K45" s="46"/>
      <c r="L45" s="47"/>
      <c r="M45" s="21"/>
      <c r="N45" s="48"/>
      <c r="O45" s="49"/>
      <c r="P45" s="147" t="s">
        <v>804</v>
      </c>
      <c r="Q45" s="22">
        <f t="shared" si="4"/>
        <v>0</v>
      </c>
      <c r="R45" s="22">
        <f t="shared" si="3"/>
        <v>0</v>
      </c>
      <c r="S45" s="177" t="str">
        <f t="shared" si="2"/>
        <v>-</v>
      </c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9"/>
    </row>
    <row r="46" spans="1:254" ht="37.25" customHeight="1">
      <c r="A46" s="40" t="s">
        <v>837</v>
      </c>
      <c r="B46" s="4" t="s">
        <v>844</v>
      </c>
      <c r="C46" s="4" t="s">
        <v>845</v>
      </c>
      <c r="D46" s="8">
        <v>1</v>
      </c>
      <c r="E46" s="181">
        <v>242</v>
      </c>
      <c r="F46" s="17"/>
      <c r="G46" s="18"/>
      <c r="H46" s="19"/>
      <c r="I46" s="20"/>
      <c r="J46" s="34"/>
      <c r="K46" s="46"/>
      <c r="L46" s="47"/>
      <c r="M46" s="21"/>
      <c r="N46" s="48"/>
      <c r="O46" s="49"/>
      <c r="P46" s="147" t="s">
        <v>804</v>
      </c>
      <c r="Q46" s="22">
        <f t="shared" si="4"/>
        <v>0</v>
      </c>
      <c r="R46" s="22">
        <f t="shared" si="3"/>
        <v>0</v>
      </c>
      <c r="S46" s="177" t="str">
        <f t="shared" si="2"/>
        <v>-</v>
      </c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9"/>
    </row>
    <row r="47" spans="1:254" ht="37.25" customHeight="1">
      <c r="A47" s="40" t="s">
        <v>837</v>
      </c>
      <c r="B47" s="4" t="s">
        <v>846</v>
      </c>
      <c r="C47" s="4" t="s">
        <v>847</v>
      </c>
      <c r="D47" s="8">
        <v>1</v>
      </c>
      <c r="E47" s="181">
        <v>256</v>
      </c>
      <c r="F47" s="17"/>
      <c r="G47" s="18"/>
      <c r="H47" s="19"/>
      <c r="I47" s="20"/>
      <c r="J47" s="34"/>
      <c r="K47" s="46"/>
      <c r="L47" s="47"/>
      <c r="M47" s="21"/>
      <c r="N47" s="48"/>
      <c r="O47" s="49"/>
      <c r="P47" s="147" t="s">
        <v>804</v>
      </c>
      <c r="Q47" s="22">
        <f t="shared" si="4"/>
        <v>0</v>
      </c>
      <c r="R47" s="22">
        <f t="shared" si="3"/>
        <v>0</v>
      </c>
      <c r="S47" s="177" t="str">
        <f t="shared" si="2"/>
        <v>-</v>
      </c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9"/>
    </row>
    <row r="48" spans="1:254" ht="37.25" customHeight="1">
      <c r="A48" s="40" t="s">
        <v>848</v>
      </c>
      <c r="B48" s="4" t="s">
        <v>849</v>
      </c>
      <c r="C48" s="4" t="s">
        <v>850</v>
      </c>
      <c r="D48" s="8">
        <v>1</v>
      </c>
      <c r="E48" s="181">
        <v>296</v>
      </c>
      <c r="F48" s="17"/>
      <c r="G48" s="18"/>
      <c r="H48" s="19"/>
      <c r="I48" s="20"/>
      <c r="J48" s="34"/>
      <c r="K48" s="46"/>
      <c r="L48" s="47"/>
      <c r="M48" s="21"/>
      <c r="N48" s="48"/>
      <c r="O48" s="49"/>
      <c r="P48" s="147" t="s">
        <v>804</v>
      </c>
      <c r="Q48" s="22">
        <f t="shared" si="4"/>
        <v>0</v>
      </c>
      <c r="R48" s="22">
        <f t="shared" si="3"/>
        <v>0</v>
      </c>
      <c r="S48" s="177" t="str">
        <f t="shared" si="2"/>
        <v>-</v>
      </c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9"/>
    </row>
    <row r="49" spans="1:254" ht="37.25" customHeight="1">
      <c r="A49" s="40" t="s">
        <v>848</v>
      </c>
      <c r="B49" s="4" t="s">
        <v>851</v>
      </c>
      <c r="C49" s="4" t="s">
        <v>852</v>
      </c>
      <c r="D49" s="8">
        <v>1</v>
      </c>
      <c r="E49" s="181">
        <v>209</v>
      </c>
      <c r="F49" s="17"/>
      <c r="G49" s="18"/>
      <c r="H49" s="19"/>
      <c r="I49" s="20"/>
      <c r="J49" s="34"/>
      <c r="K49" s="46"/>
      <c r="L49" s="47"/>
      <c r="M49" s="21"/>
      <c r="N49" s="48"/>
      <c r="O49" s="49"/>
      <c r="P49" s="147" t="s">
        <v>804</v>
      </c>
      <c r="Q49" s="22">
        <f t="shared" si="4"/>
        <v>0</v>
      </c>
      <c r="R49" s="22">
        <f t="shared" si="3"/>
        <v>0</v>
      </c>
      <c r="S49" s="177" t="str">
        <f t="shared" si="2"/>
        <v>-</v>
      </c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9"/>
    </row>
    <row r="50" spans="1:254" ht="37.25" customHeight="1">
      <c r="A50" s="40" t="s">
        <v>848</v>
      </c>
      <c r="B50" s="4" t="s">
        <v>853</v>
      </c>
      <c r="C50" s="4" t="s">
        <v>854</v>
      </c>
      <c r="D50" s="8">
        <v>1</v>
      </c>
      <c r="E50" s="181">
        <v>259</v>
      </c>
      <c r="F50" s="17"/>
      <c r="G50" s="18"/>
      <c r="H50" s="19"/>
      <c r="I50" s="20"/>
      <c r="J50" s="34"/>
      <c r="K50" s="46"/>
      <c r="L50" s="47"/>
      <c r="M50" s="21"/>
      <c r="N50" s="48"/>
      <c r="O50" s="49"/>
      <c r="P50" s="147" t="s">
        <v>804</v>
      </c>
      <c r="Q50" s="22">
        <f t="shared" si="4"/>
        <v>0</v>
      </c>
      <c r="R50" s="22">
        <f t="shared" si="3"/>
        <v>0</v>
      </c>
      <c r="S50" s="177" t="str">
        <f t="shared" si="2"/>
        <v>-</v>
      </c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9"/>
    </row>
    <row r="51" spans="1:254" ht="37.25" customHeight="1">
      <c r="A51" s="40" t="s">
        <v>848</v>
      </c>
      <c r="B51" s="4" t="s">
        <v>855</v>
      </c>
      <c r="C51" s="4" t="s">
        <v>856</v>
      </c>
      <c r="D51" s="8">
        <v>1</v>
      </c>
      <c r="E51" s="181">
        <v>200</v>
      </c>
      <c r="F51" s="17"/>
      <c r="G51" s="18"/>
      <c r="H51" s="19"/>
      <c r="I51" s="20"/>
      <c r="J51" s="34"/>
      <c r="K51" s="46"/>
      <c r="L51" s="47"/>
      <c r="M51" s="21"/>
      <c r="N51" s="48"/>
      <c r="O51" s="49"/>
      <c r="P51" s="147" t="s">
        <v>804</v>
      </c>
      <c r="Q51" s="22">
        <f t="shared" si="4"/>
        <v>0</v>
      </c>
      <c r="R51" s="22">
        <f t="shared" si="3"/>
        <v>0</v>
      </c>
      <c r="S51" s="177" t="str">
        <f t="shared" si="2"/>
        <v>-</v>
      </c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9"/>
    </row>
    <row r="52" spans="1:254" ht="37.25" customHeight="1">
      <c r="A52" s="40" t="s">
        <v>848</v>
      </c>
      <c r="B52" s="4" t="s">
        <v>857</v>
      </c>
      <c r="C52" s="4" t="s">
        <v>858</v>
      </c>
      <c r="D52" s="8">
        <v>1</v>
      </c>
      <c r="E52" s="181">
        <v>250</v>
      </c>
      <c r="F52" s="17"/>
      <c r="G52" s="18"/>
      <c r="H52" s="19"/>
      <c r="I52" s="20"/>
      <c r="J52" s="34"/>
      <c r="K52" s="46"/>
      <c r="L52" s="47"/>
      <c r="M52" s="21"/>
      <c r="N52" s="48"/>
      <c r="O52" s="49"/>
      <c r="P52" s="147" t="s">
        <v>804</v>
      </c>
      <c r="Q52" s="22">
        <f t="shared" si="4"/>
        <v>0</v>
      </c>
      <c r="R52" s="22">
        <f t="shared" si="3"/>
        <v>0</v>
      </c>
      <c r="S52" s="177" t="str">
        <f t="shared" si="2"/>
        <v>-</v>
      </c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9"/>
    </row>
    <row r="53" spans="1:254" ht="37.25" customHeight="1">
      <c r="A53" s="40" t="s">
        <v>859</v>
      </c>
      <c r="B53" s="4" t="s">
        <v>860</v>
      </c>
      <c r="C53" s="4" t="s">
        <v>861</v>
      </c>
      <c r="D53" s="8">
        <v>1</v>
      </c>
      <c r="E53" s="181">
        <v>264</v>
      </c>
      <c r="F53" s="17"/>
      <c r="G53" s="18"/>
      <c r="H53" s="19"/>
      <c r="I53" s="20"/>
      <c r="J53" s="34"/>
      <c r="K53" s="46"/>
      <c r="L53" s="47"/>
      <c r="M53" s="21"/>
      <c r="N53" s="143"/>
      <c r="O53" s="144"/>
      <c r="P53" s="147" t="s">
        <v>804</v>
      </c>
      <c r="Q53" s="22">
        <f t="shared" si="4"/>
        <v>0</v>
      </c>
      <c r="R53" s="22">
        <f t="shared" si="3"/>
        <v>0</v>
      </c>
      <c r="S53" s="177" t="str">
        <f t="shared" si="2"/>
        <v>-</v>
      </c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9"/>
    </row>
    <row r="54" spans="1:254" ht="37.25" customHeight="1">
      <c r="A54" s="40" t="s">
        <v>859</v>
      </c>
      <c r="B54" s="4" t="s">
        <v>862</v>
      </c>
      <c r="C54" s="4" t="s">
        <v>863</v>
      </c>
      <c r="D54" s="8">
        <v>1</v>
      </c>
      <c r="E54" s="181">
        <v>242</v>
      </c>
      <c r="F54" s="17"/>
      <c r="G54" s="18"/>
      <c r="H54" s="19"/>
      <c r="I54" s="20"/>
      <c r="J54" s="34"/>
      <c r="K54" s="46"/>
      <c r="L54" s="47"/>
      <c r="M54" s="21"/>
      <c r="N54" s="143"/>
      <c r="O54" s="144"/>
      <c r="P54" s="147" t="s">
        <v>804</v>
      </c>
      <c r="Q54" s="22">
        <f t="shared" si="4"/>
        <v>0</v>
      </c>
      <c r="R54" s="22">
        <f t="shared" si="3"/>
        <v>0</v>
      </c>
      <c r="S54" s="177" t="str">
        <f t="shared" si="2"/>
        <v>-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9"/>
    </row>
    <row r="55" spans="1:254" ht="37.25" customHeight="1">
      <c r="A55" s="40" t="s">
        <v>859</v>
      </c>
      <c r="B55" s="4" t="s">
        <v>864</v>
      </c>
      <c r="C55" s="4" t="s">
        <v>865</v>
      </c>
      <c r="D55" s="8">
        <v>1</v>
      </c>
      <c r="E55" s="181">
        <v>237</v>
      </c>
      <c r="F55" s="17"/>
      <c r="G55" s="18"/>
      <c r="H55" s="19"/>
      <c r="I55" s="20"/>
      <c r="J55" s="34"/>
      <c r="K55" s="46"/>
      <c r="L55" s="47"/>
      <c r="M55" s="21"/>
      <c r="N55" s="143"/>
      <c r="O55" s="144"/>
      <c r="P55" s="147" t="s">
        <v>804</v>
      </c>
      <c r="Q55" s="22">
        <f t="shared" si="4"/>
        <v>0</v>
      </c>
      <c r="R55" s="22">
        <f t="shared" si="3"/>
        <v>0</v>
      </c>
      <c r="S55" s="177" t="str">
        <f t="shared" si="2"/>
        <v>-</v>
      </c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9"/>
    </row>
    <row r="56" spans="1:254" ht="37.25" customHeight="1">
      <c r="A56" s="40" t="s">
        <v>859</v>
      </c>
      <c r="B56" s="4" t="s">
        <v>866</v>
      </c>
      <c r="C56" s="4" t="s">
        <v>867</v>
      </c>
      <c r="D56" s="8">
        <v>1</v>
      </c>
      <c r="E56" s="181">
        <v>231</v>
      </c>
      <c r="F56" s="17"/>
      <c r="G56" s="18"/>
      <c r="H56" s="19"/>
      <c r="I56" s="20"/>
      <c r="J56" s="34"/>
      <c r="K56" s="46"/>
      <c r="L56" s="47"/>
      <c r="M56" s="21"/>
      <c r="N56" s="143"/>
      <c r="O56" s="144"/>
      <c r="P56" s="147" t="s">
        <v>804</v>
      </c>
      <c r="Q56" s="22">
        <f t="shared" si="4"/>
        <v>0</v>
      </c>
      <c r="R56" s="22">
        <f t="shared" si="3"/>
        <v>0</v>
      </c>
      <c r="S56" s="177" t="str">
        <f t="shared" si="2"/>
        <v>-</v>
      </c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9"/>
    </row>
    <row r="57" spans="1:254" ht="37.25" customHeight="1">
      <c r="A57" s="40" t="s">
        <v>859</v>
      </c>
      <c r="B57" s="4" t="s">
        <v>868</v>
      </c>
      <c r="C57" s="4" t="s">
        <v>869</v>
      </c>
      <c r="D57" s="8">
        <v>1</v>
      </c>
      <c r="E57" s="181">
        <v>226</v>
      </c>
      <c r="F57" s="17"/>
      <c r="G57" s="18"/>
      <c r="H57" s="19"/>
      <c r="I57" s="20"/>
      <c r="J57" s="34"/>
      <c r="K57" s="46"/>
      <c r="L57" s="47"/>
      <c r="M57" s="21"/>
      <c r="N57" s="143"/>
      <c r="O57" s="144"/>
      <c r="P57" s="147" t="s">
        <v>804</v>
      </c>
      <c r="Q57" s="22">
        <f t="shared" si="4"/>
        <v>0</v>
      </c>
      <c r="R57" s="22">
        <f t="shared" si="3"/>
        <v>0</v>
      </c>
      <c r="S57" s="177" t="str">
        <f t="shared" si="2"/>
        <v>-</v>
      </c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9"/>
    </row>
    <row r="58" spans="1:254" ht="37.25" customHeight="1">
      <c r="A58" s="40" t="s">
        <v>859</v>
      </c>
      <c r="B58" s="4" t="s">
        <v>870</v>
      </c>
      <c r="C58" s="4" t="s">
        <v>871</v>
      </c>
      <c r="D58" s="8">
        <v>1</v>
      </c>
      <c r="E58" s="181">
        <v>198</v>
      </c>
      <c r="F58" s="17"/>
      <c r="G58" s="18"/>
      <c r="H58" s="19"/>
      <c r="I58" s="20"/>
      <c r="J58" s="34"/>
      <c r="K58" s="46"/>
      <c r="L58" s="47"/>
      <c r="M58" s="21"/>
      <c r="N58" s="143"/>
      <c r="O58" s="144"/>
      <c r="P58" s="147" t="s">
        <v>804</v>
      </c>
      <c r="Q58" s="22">
        <f t="shared" si="4"/>
        <v>0</v>
      </c>
      <c r="R58" s="22">
        <f t="shared" si="3"/>
        <v>0</v>
      </c>
      <c r="S58" s="177" t="str">
        <f t="shared" si="2"/>
        <v>-</v>
      </c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9"/>
    </row>
    <row r="59" spans="1:254" ht="37.25" customHeight="1">
      <c r="A59" s="40" t="s">
        <v>859</v>
      </c>
      <c r="B59" s="4" t="s">
        <v>872</v>
      </c>
      <c r="C59" s="4" t="s">
        <v>873</v>
      </c>
      <c r="D59" s="8">
        <v>1</v>
      </c>
      <c r="E59" s="181">
        <v>204</v>
      </c>
      <c r="F59" s="17"/>
      <c r="G59" s="18"/>
      <c r="H59" s="19"/>
      <c r="I59" s="20"/>
      <c r="J59" s="34"/>
      <c r="K59" s="46"/>
      <c r="L59" s="47"/>
      <c r="M59" s="21"/>
      <c r="N59" s="143"/>
      <c r="O59" s="144"/>
      <c r="P59" s="147" t="s">
        <v>804</v>
      </c>
      <c r="Q59" s="22">
        <f t="shared" si="4"/>
        <v>0</v>
      </c>
      <c r="R59" s="22">
        <f t="shared" si="3"/>
        <v>0</v>
      </c>
      <c r="S59" s="177" t="str">
        <f t="shared" si="2"/>
        <v>-</v>
      </c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9"/>
    </row>
    <row r="60" spans="1:254" ht="37.25" customHeight="1">
      <c r="A60" s="40" t="s">
        <v>859</v>
      </c>
      <c r="B60" s="4" t="s">
        <v>874</v>
      </c>
      <c r="C60" s="4" t="s">
        <v>875</v>
      </c>
      <c r="D60" s="8">
        <v>1</v>
      </c>
      <c r="E60" s="181">
        <v>193</v>
      </c>
      <c r="F60" s="17"/>
      <c r="G60" s="18"/>
      <c r="H60" s="19"/>
      <c r="I60" s="20"/>
      <c r="J60" s="34"/>
      <c r="K60" s="46"/>
      <c r="L60" s="47"/>
      <c r="M60" s="21"/>
      <c r="N60" s="143"/>
      <c r="O60" s="144"/>
      <c r="P60" s="147" t="s">
        <v>804</v>
      </c>
      <c r="Q60" s="22">
        <f t="shared" si="4"/>
        <v>0</v>
      </c>
      <c r="R60" s="22">
        <f t="shared" si="3"/>
        <v>0</v>
      </c>
      <c r="S60" s="177" t="str">
        <f t="shared" si="2"/>
        <v>-</v>
      </c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9"/>
    </row>
    <row r="61" spans="1:254" ht="37.25" customHeight="1">
      <c r="A61" s="40" t="s">
        <v>859</v>
      </c>
      <c r="B61" s="4" t="s">
        <v>876</v>
      </c>
      <c r="C61" s="4" t="s">
        <v>877</v>
      </c>
      <c r="D61" s="8">
        <v>1</v>
      </c>
      <c r="E61" s="181">
        <v>182</v>
      </c>
      <c r="F61" s="17"/>
      <c r="G61" s="18"/>
      <c r="H61" s="19"/>
      <c r="I61" s="20"/>
      <c r="J61" s="34"/>
      <c r="K61" s="46"/>
      <c r="L61" s="47"/>
      <c r="M61" s="21"/>
      <c r="N61" s="143"/>
      <c r="O61" s="144"/>
      <c r="P61" s="147" t="s">
        <v>804</v>
      </c>
      <c r="Q61" s="22">
        <f t="shared" si="4"/>
        <v>0</v>
      </c>
      <c r="R61" s="22">
        <f t="shared" si="3"/>
        <v>0</v>
      </c>
      <c r="S61" s="177" t="str">
        <f t="shared" si="2"/>
        <v>-</v>
      </c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9"/>
    </row>
    <row r="62" spans="1:254" ht="37.25" customHeight="1">
      <c r="A62" s="40" t="s">
        <v>859</v>
      </c>
      <c r="B62" s="4" t="s">
        <v>878</v>
      </c>
      <c r="C62" s="4" t="s">
        <v>879</v>
      </c>
      <c r="D62" s="8">
        <v>1</v>
      </c>
      <c r="E62" s="181">
        <v>182</v>
      </c>
      <c r="F62" s="17"/>
      <c r="G62" s="18"/>
      <c r="H62" s="19"/>
      <c r="I62" s="20"/>
      <c r="J62" s="34"/>
      <c r="K62" s="46"/>
      <c r="L62" s="47"/>
      <c r="M62" s="21"/>
      <c r="N62" s="143"/>
      <c r="O62" s="144"/>
      <c r="P62" s="147" t="s">
        <v>804</v>
      </c>
      <c r="Q62" s="22">
        <f t="shared" si="4"/>
        <v>0</v>
      </c>
      <c r="R62" s="22">
        <f t="shared" si="3"/>
        <v>0</v>
      </c>
      <c r="S62" s="177" t="str">
        <f t="shared" si="2"/>
        <v>-</v>
      </c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9"/>
    </row>
    <row r="63" spans="1:254" ht="37.25" customHeight="1">
      <c r="A63" s="40" t="s">
        <v>859</v>
      </c>
      <c r="B63" s="4" t="s">
        <v>880</v>
      </c>
      <c r="C63" s="4" t="s">
        <v>881</v>
      </c>
      <c r="D63" s="8">
        <v>1</v>
      </c>
      <c r="E63" s="181">
        <v>297</v>
      </c>
      <c r="F63" s="17"/>
      <c r="G63" s="18"/>
      <c r="H63" s="19"/>
      <c r="I63" s="20"/>
      <c r="J63" s="34"/>
      <c r="K63" s="46"/>
      <c r="L63" s="47"/>
      <c r="M63" s="21"/>
      <c r="N63" s="143"/>
      <c r="O63" s="144"/>
      <c r="P63" s="147" t="s">
        <v>804</v>
      </c>
      <c r="Q63" s="22">
        <f t="shared" si="4"/>
        <v>0</v>
      </c>
      <c r="R63" s="22">
        <f t="shared" si="3"/>
        <v>0</v>
      </c>
      <c r="S63" s="17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9"/>
    </row>
    <row r="64" spans="1:254" ht="37.25" customHeight="1">
      <c r="A64" s="40" t="s">
        <v>859</v>
      </c>
      <c r="B64" s="4" t="s">
        <v>882</v>
      </c>
      <c r="C64" s="4" t="s">
        <v>883</v>
      </c>
      <c r="D64" s="8">
        <v>1</v>
      </c>
      <c r="E64" s="181">
        <v>281</v>
      </c>
      <c r="F64" s="17"/>
      <c r="G64" s="18"/>
      <c r="H64" s="19"/>
      <c r="I64" s="20"/>
      <c r="J64" s="34"/>
      <c r="K64" s="46"/>
      <c r="L64" s="47"/>
      <c r="M64" s="21"/>
      <c r="N64" s="143"/>
      <c r="O64" s="144"/>
      <c r="P64" s="147" t="s">
        <v>804</v>
      </c>
      <c r="Q64" s="22">
        <f t="shared" si="4"/>
        <v>0</v>
      </c>
      <c r="R64" s="22">
        <f t="shared" si="3"/>
        <v>0</v>
      </c>
      <c r="S64" s="17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9"/>
    </row>
    <row r="65" spans="1:254" ht="37.25" customHeight="1">
      <c r="A65" s="40" t="s">
        <v>859</v>
      </c>
      <c r="B65" s="4" t="s">
        <v>884</v>
      </c>
      <c r="C65" s="4" t="s">
        <v>885</v>
      </c>
      <c r="D65" s="8">
        <v>1</v>
      </c>
      <c r="E65" s="181">
        <v>281</v>
      </c>
      <c r="F65" s="17"/>
      <c r="G65" s="18"/>
      <c r="H65" s="19"/>
      <c r="I65" s="20"/>
      <c r="J65" s="34"/>
      <c r="K65" s="46"/>
      <c r="L65" s="47"/>
      <c r="M65" s="21"/>
      <c r="N65" s="143"/>
      <c r="O65" s="144"/>
      <c r="P65" s="147" t="s">
        <v>804</v>
      </c>
      <c r="Q65" s="22">
        <f t="shared" si="4"/>
        <v>0</v>
      </c>
      <c r="R65" s="22">
        <f t="shared" si="3"/>
        <v>0</v>
      </c>
      <c r="S65" s="17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9"/>
    </row>
    <row r="66" spans="1:254" ht="37.25" customHeight="1">
      <c r="A66" s="40" t="s">
        <v>859</v>
      </c>
      <c r="B66" s="4" t="s">
        <v>886</v>
      </c>
      <c r="C66" s="4" t="s">
        <v>887</v>
      </c>
      <c r="D66" s="8">
        <v>1</v>
      </c>
      <c r="E66" s="181">
        <v>275</v>
      </c>
      <c r="F66" s="17"/>
      <c r="G66" s="18"/>
      <c r="H66" s="19"/>
      <c r="I66" s="20"/>
      <c r="J66" s="34"/>
      <c r="K66" s="46"/>
      <c r="L66" s="47"/>
      <c r="M66" s="21"/>
      <c r="N66" s="143"/>
      <c r="O66" s="144"/>
      <c r="P66" s="147" t="s">
        <v>804</v>
      </c>
      <c r="Q66" s="22">
        <f t="shared" si="4"/>
        <v>0</v>
      </c>
      <c r="R66" s="22">
        <f t="shared" si="3"/>
        <v>0</v>
      </c>
      <c r="S66" s="17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9"/>
    </row>
    <row r="67" spans="1:254" ht="37.25" customHeight="1">
      <c r="A67" s="40" t="s">
        <v>859</v>
      </c>
      <c r="B67" s="4" t="s">
        <v>888</v>
      </c>
      <c r="C67" s="4" t="s">
        <v>889</v>
      </c>
      <c r="D67" s="8">
        <v>1</v>
      </c>
      <c r="E67" s="181">
        <v>265</v>
      </c>
      <c r="F67" s="17"/>
      <c r="G67" s="18"/>
      <c r="H67" s="19"/>
      <c r="I67" s="20"/>
      <c r="J67" s="34"/>
      <c r="K67" s="46"/>
      <c r="L67" s="47"/>
      <c r="M67" s="21"/>
      <c r="N67" s="143"/>
      <c r="O67" s="144"/>
      <c r="P67" s="147" t="s">
        <v>804</v>
      </c>
      <c r="Q67" s="22">
        <f t="shared" si="4"/>
        <v>0</v>
      </c>
      <c r="R67" s="22">
        <f t="shared" si="3"/>
        <v>0</v>
      </c>
      <c r="S67" s="17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9"/>
    </row>
    <row r="68" spans="1:254" ht="37.25" customHeight="1">
      <c r="A68" s="40" t="s">
        <v>859</v>
      </c>
      <c r="B68" s="4" t="s">
        <v>890</v>
      </c>
      <c r="C68" s="4" t="s">
        <v>891</v>
      </c>
      <c r="D68" s="8">
        <v>1</v>
      </c>
      <c r="E68" s="181">
        <v>237</v>
      </c>
      <c r="F68" s="17"/>
      <c r="G68" s="18"/>
      <c r="H68" s="19"/>
      <c r="I68" s="20"/>
      <c r="J68" s="34"/>
      <c r="K68" s="46"/>
      <c r="L68" s="47"/>
      <c r="M68" s="21"/>
      <c r="N68" s="143"/>
      <c r="O68" s="144"/>
      <c r="P68" s="147" t="s">
        <v>804</v>
      </c>
      <c r="Q68" s="22">
        <f t="shared" si="4"/>
        <v>0</v>
      </c>
      <c r="R68" s="22">
        <f t="shared" si="3"/>
        <v>0</v>
      </c>
      <c r="S68" s="17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9"/>
    </row>
    <row r="69" spans="1:254" ht="37.25" customHeight="1">
      <c r="A69" s="40" t="s">
        <v>859</v>
      </c>
      <c r="B69" s="4" t="s">
        <v>892</v>
      </c>
      <c r="C69" s="4" t="s">
        <v>893</v>
      </c>
      <c r="D69" s="8">
        <v>1</v>
      </c>
      <c r="E69" s="181">
        <v>237</v>
      </c>
      <c r="F69" s="17"/>
      <c r="G69" s="18"/>
      <c r="H69" s="19"/>
      <c r="I69" s="20"/>
      <c r="J69" s="34"/>
      <c r="K69" s="46"/>
      <c r="L69" s="47"/>
      <c r="M69" s="21"/>
      <c r="N69" s="143"/>
      <c r="O69" s="144"/>
      <c r="P69" s="147" t="s">
        <v>804</v>
      </c>
      <c r="Q69" s="22">
        <f t="shared" si="4"/>
        <v>0</v>
      </c>
      <c r="R69" s="22">
        <f t="shared" si="3"/>
        <v>0</v>
      </c>
      <c r="S69" s="17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9"/>
    </row>
    <row r="70" spans="1:254" ht="37.25" customHeight="1">
      <c r="A70" s="40" t="s">
        <v>859</v>
      </c>
      <c r="B70" s="4" t="s">
        <v>894</v>
      </c>
      <c r="C70" s="4" t="s">
        <v>895</v>
      </c>
      <c r="D70" s="8">
        <v>1</v>
      </c>
      <c r="E70" s="181">
        <v>219</v>
      </c>
      <c r="F70" s="17"/>
      <c r="G70" s="18"/>
      <c r="H70" s="19"/>
      <c r="I70" s="20"/>
      <c r="J70" s="34"/>
      <c r="K70" s="46"/>
      <c r="L70" s="47"/>
      <c r="M70" s="21"/>
      <c r="N70" s="143"/>
      <c r="O70" s="144"/>
      <c r="P70" s="147" t="s">
        <v>804</v>
      </c>
      <c r="Q70" s="22">
        <f t="shared" si="4"/>
        <v>0</v>
      </c>
      <c r="R70" s="22">
        <f t="shared" si="3"/>
        <v>0</v>
      </c>
      <c r="S70" s="17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9"/>
    </row>
    <row r="71" spans="1:254" ht="37.25" customHeight="1">
      <c r="A71" s="40" t="s">
        <v>859</v>
      </c>
      <c r="B71" s="4" t="s">
        <v>896</v>
      </c>
      <c r="C71" s="4" t="s">
        <v>897</v>
      </c>
      <c r="D71" s="8">
        <v>1</v>
      </c>
      <c r="E71" s="181">
        <v>219</v>
      </c>
      <c r="F71" s="17"/>
      <c r="G71" s="18"/>
      <c r="H71" s="19"/>
      <c r="I71" s="20"/>
      <c r="J71" s="34"/>
      <c r="K71" s="46"/>
      <c r="L71" s="47"/>
      <c r="M71" s="21"/>
      <c r="N71" s="143"/>
      <c r="O71" s="144"/>
      <c r="P71" s="147" t="s">
        <v>804</v>
      </c>
      <c r="Q71" s="22">
        <f t="shared" si="4"/>
        <v>0</v>
      </c>
      <c r="R71" s="22">
        <f t="shared" ref="R71:R101" si="5">Q71*D71</f>
        <v>0</v>
      </c>
      <c r="S71" s="17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9"/>
    </row>
    <row r="72" spans="1:254" ht="37.25" customHeight="1">
      <c r="A72" s="40" t="s">
        <v>859</v>
      </c>
      <c r="B72" s="4" t="s">
        <v>898</v>
      </c>
      <c r="C72" s="4" t="s">
        <v>899</v>
      </c>
      <c r="D72" s="8">
        <v>1</v>
      </c>
      <c r="E72" s="181">
        <v>219</v>
      </c>
      <c r="F72" s="17"/>
      <c r="G72" s="18"/>
      <c r="H72" s="19"/>
      <c r="I72" s="20"/>
      <c r="J72" s="34"/>
      <c r="K72" s="46"/>
      <c r="L72" s="47"/>
      <c r="M72" s="21"/>
      <c r="N72" s="143"/>
      <c r="O72" s="144"/>
      <c r="P72" s="147" t="s">
        <v>804</v>
      </c>
      <c r="Q72" s="22">
        <f t="shared" ref="Q72" si="6">F72+G72+H72+I72+J72+K72+L72+M72+N72+O72</f>
        <v>0</v>
      </c>
      <c r="R72" s="22">
        <f t="shared" ref="R72:R92" si="7">Q72*D72</f>
        <v>0</v>
      </c>
      <c r="S72" s="17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9"/>
    </row>
    <row r="73" spans="1:254" ht="37.25" customHeight="1">
      <c r="A73" s="40" t="s">
        <v>104</v>
      </c>
      <c r="B73" s="4" t="s">
        <v>1114</v>
      </c>
      <c r="C73" s="4" t="s">
        <v>900</v>
      </c>
      <c r="D73" s="8">
        <v>1</v>
      </c>
      <c r="E73" s="181">
        <v>270</v>
      </c>
      <c r="F73" s="17"/>
      <c r="G73" s="18"/>
      <c r="H73" s="19"/>
      <c r="I73" s="20"/>
      <c r="J73" s="50" t="s">
        <v>804</v>
      </c>
      <c r="K73" s="51" t="s">
        <v>804</v>
      </c>
      <c r="L73" s="52" t="s">
        <v>804</v>
      </c>
      <c r="M73" s="53" t="s">
        <v>804</v>
      </c>
      <c r="N73" s="54" t="s">
        <v>804</v>
      </c>
      <c r="O73" s="55" t="s">
        <v>804</v>
      </c>
      <c r="P73" s="147" t="s">
        <v>804</v>
      </c>
      <c r="Q73" s="22">
        <f t="shared" ref="Q73:Q81" si="8">F73+G73+H73+I73</f>
        <v>0</v>
      </c>
      <c r="R73" s="22">
        <f t="shared" si="7"/>
        <v>0</v>
      </c>
      <c r="S73" s="177" t="str">
        <f t="shared" ref="S73:S92" si="9">IF(Q73&gt;0,Q73*E73,"-")</f>
        <v>-</v>
      </c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9"/>
    </row>
    <row r="74" spans="1:254" ht="37.25" customHeight="1">
      <c r="A74" s="40" t="s">
        <v>104</v>
      </c>
      <c r="B74" s="4" t="s">
        <v>1112</v>
      </c>
      <c r="C74" s="4" t="s">
        <v>901</v>
      </c>
      <c r="D74" s="8">
        <v>1</v>
      </c>
      <c r="E74" s="181">
        <v>270</v>
      </c>
      <c r="F74" s="17"/>
      <c r="G74" s="18"/>
      <c r="H74" s="19"/>
      <c r="I74" s="20"/>
      <c r="J74" s="50" t="s">
        <v>804</v>
      </c>
      <c r="K74" s="51" t="s">
        <v>804</v>
      </c>
      <c r="L74" s="52" t="s">
        <v>804</v>
      </c>
      <c r="M74" s="53" t="s">
        <v>804</v>
      </c>
      <c r="N74" s="54" t="s">
        <v>804</v>
      </c>
      <c r="O74" s="55" t="s">
        <v>804</v>
      </c>
      <c r="P74" s="147" t="s">
        <v>804</v>
      </c>
      <c r="Q74" s="22">
        <f t="shared" si="8"/>
        <v>0</v>
      </c>
      <c r="R74" s="22">
        <f t="shared" si="7"/>
        <v>0</v>
      </c>
      <c r="S74" s="177" t="str">
        <f t="shared" si="9"/>
        <v>-</v>
      </c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9"/>
    </row>
    <row r="75" spans="1:254" ht="37.25" customHeight="1">
      <c r="A75" s="40" t="s">
        <v>104</v>
      </c>
      <c r="B75" s="4" t="s">
        <v>1113</v>
      </c>
      <c r="C75" s="4" t="s">
        <v>902</v>
      </c>
      <c r="D75" s="8">
        <v>1</v>
      </c>
      <c r="E75" s="181">
        <v>270</v>
      </c>
      <c r="F75" s="17"/>
      <c r="G75" s="18"/>
      <c r="H75" s="19"/>
      <c r="I75" s="20"/>
      <c r="J75" s="50" t="s">
        <v>804</v>
      </c>
      <c r="K75" s="51" t="s">
        <v>804</v>
      </c>
      <c r="L75" s="52" t="s">
        <v>804</v>
      </c>
      <c r="M75" s="53" t="s">
        <v>804</v>
      </c>
      <c r="N75" s="54" t="s">
        <v>804</v>
      </c>
      <c r="O75" s="55" t="s">
        <v>804</v>
      </c>
      <c r="P75" s="147" t="s">
        <v>804</v>
      </c>
      <c r="Q75" s="22">
        <f t="shared" si="8"/>
        <v>0</v>
      </c>
      <c r="R75" s="22">
        <f t="shared" si="7"/>
        <v>0</v>
      </c>
      <c r="S75" s="177" t="str">
        <f t="shared" si="9"/>
        <v>-</v>
      </c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9"/>
    </row>
    <row r="76" spans="1:254" ht="37.25" customHeight="1">
      <c r="A76" s="40" t="s">
        <v>104</v>
      </c>
      <c r="B76" s="4" t="s">
        <v>903</v>
      </c>
      <c r="C76" s="4" t="s">
        <v>904</v>
      </c>
      <c r="D76" s="8">
        <v>1</v>
      </c>
      <c r="E76" s="181">
        <v>229</v>
      </c>
      <c r="F76" s="17"/>
      <c r="G76" s="18"/>
      <c r="H76" s="19"/>
      <c r="I76" s="20"/>
      <c r="J76" s="50" t="s">
        <v>804</v>
      </c>
      <c r="K76" s="51" t="s">
        <v>804</v>
      </c>
      <c r="L76" s="52" t="s">
        <v>804</v>
      </c>
      <c r="M76" s="53" t="s">
        <v>804</v>
      </c>
      <c r="N76" s="54" t="s">
        <v>804</v>
      </c>
      <c r="O76" s="55" t="s">
        <v>804</v>
      </c>
      <c r="P76" s="147" t="s">
        <v>804</v>
      </c>
      <c r="Q76" s="22">
        <f t="shared" si="8"/>
        <v>0</v>
      </c>
      <c r="R76" s="22">
        <f t="shared" si="7"/>
        <v>0</v>
      </c>
      <c r="S76" s="177" t="str">
        <f t="shared" si="9"/>
        <v>-</v>
      </c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9"/>
    </row>
    <row r="77" spans="1:254" ht="37.25" customHeight="1">
      <c r="A77" s="40" t="s">
        <v>104</v>
      </c>
      <c r="B77" s="4" t="s">
        <v>905</v>
      </c>
      <c r="C77" s="4" t="s">
        <v>906</v>
      </c>
      <c r="D77" s="8">
        <v>1</v>
      </c>
      <c r="E77" s="181">
        <v>229</v>
      </c>
      <c r="F77" s="17"/>
      <c r="G77" s="18"/>
      <c r="H77" s="19"/>
      <c r="I77" s="20"/>
      <c r="J77" s="50" t="s">
        <v>804</v>
      </c>
      <c r="K77" s="51" t="s">
        <v>804</v>
      </c>
      <c r="L77" s="52" t="s">
        <v>804</v>
      </c>
      <c r="M77" s="53" t="s">
        <v>804</v>
      </c>
      <c r="N77" s="54" t="s">
        <v>804</v>
      </c>
      <c r="O77" s="55" t="s">
        <v>804</v>
      </c>
      <c r="P77" s="147" t="s">
        <v>804</v>
      </c>
      <c r="Q77" s="22">
        <f t="shared" si="8"/>
        <v>0</v>
      </c>
      <c r="R77" s="22">
        <f t="shared" si="7"/>
        <v>0</v>
      </c>
      <c r="S77" s="177" t="str">
        <f t="shared" si="9"/>
        <v>-</v>
      </c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9"/>
    </row>
    <row r="78" spans="1:254" ht="37.25" customHeight="1">
      <c r="A78" s="40" t="s">
        <v>104</v>
      </c>
      <c r="B78" s="4" t="s">
        <v>907</v>
      </c>
      <c r="C78" s="4" t="s">
        <v>908</v>
      </c>
      <c r="D78" s="8">
        <v>1</v>
      </c>
      <c r="E78" s="181">
        <v>229</v>
      </c>
      <c r="F78" s="17"/>
      <c r="G78" s="18"/>
      <c r="H78" s="19"/>
      <c r="I78" s="20"/>
      <c r="J78" s="50" t="s">
        <v>804</v>
      </c>
      <c r="K78" s="51" t="s">
        <v>804</v>
      </c>
      <c r="L78" s="52" t="s">
        <v>804</v>
      </c>
      <c r="M78" s="53" t="s">
        <v>804</v>
      </c>
      <c r="N78" s="54" t="s">
        <v>804</v>
      </c>
      <c r="O78" s="55" t="s">
        <v>804</v>
      </c>
      <c r="P78" s="147" t="s">
        <v>804</v>
      </c>
      <c r="Q78" s="22">
        <f t="shared" si="8"/>
        <v>0</v>
      </c>
      <c r="R78" s="22">
        <f t="shared" si="7"/>
        <v>0</v>
      </c>
      <c r="S78" s="177" t="str">
        <f t="shared" si="9"/>
        <v>-</v>
      </c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9"/>
    </row>
    <row r="79" spans="1:254" ht="37.25" customHeight="1">
      <c r="A79" s="40" t="s">
        <v>104</v>
      </c>
      <c r="B79" s="4" t="s">
        <v>909</v>
      </c>
      <c r="C79" s="4" t="s">
        <v>910</v>
      </c>
      <c r="D79" s="8">
        <v>1</v>
      </c>
      <c r="E79" s="182">
        <v>264</v>
      </c>
      <c r="F79" s="17"/>
      <c r="G79" s="18"/>
      <c r="H79" s="19"/>
      <c r="I79" s="20"/>
      <c r="J79" s="50" t="s">
        <v>804</v>
      </c>
      <c r="K79" s="51" t="s">
        <v>804</v>
      </c>
      <c r="L79" s="52" t="s">
        <v>804</v>
      </c>
      <c r="M79" s="53" t="s">
        <v>804</v>
      </c>
      <c r="N79" s="54" t="s">
        <v>804</v>
      </c>
      <c r="O79" s="55" t="s">
        <v>804</v>
      </c>
      <c r="P79" s="147" t="s">
        <v>804</v>
      </c>
      <c r="Q79" s="22">
        <f t="shared" si="8"/>
        <v>0</v>
      </c>
      <c r="R79" s="22">
        <f t="shared" si="7"/>
        <v>0</v>
      </c>
      <c r="S79" s="177" t="str">
        <f t="shared" si="9"/>
        <v>-</v>
      </c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9"/>
    </row>
    <row r="80" spans="1:254" ht="37.25" customHeight="1">
      <c r="A80" s="40" t="s">
        <v>104</v>
      </c>
      <c r="B80" s="4" t="s">
        <v>911</v>
      </c>
      <c r="C80" s="4" t="s">
        <v>912</v>
      </c>
      <c r="D80" s="8">
        <v>1</v>
      </c>
      <c r="E80" s="181">
        <v>264</v>
      </c>
      <c r="F80" s="17"/>
      <c r="G80" s="18"/>
      <c r="H80" s="19"/>
      <c r="I80" s="20"/>
      <c r="J80" s="50" t="s">
        <v>804</v>
      </c>
      <c r="K80" s="51" t="s">
        <v>804</v>
      </c>
      <c r="L80" s="52" t="s">
        <v>804</v>
      </c>
      <c r="M80" s="53" t="s">
        <v>804</v>
      </c>
      <c r="N80" s="54" t="s">
        <v>804</v>
      </c>
      <c r="O80" s="55" t="s">
        <v>804</v>
      </c>
      <c r="P80" s="147" t="s">
        <v>804</v>
      </c>
      <c r="Q80" s="22">
        <f t="shared" si="8"/>
        <v>0</v>
      </c>
      <c r="R80" s="22">
        <f t="shared" si="7"/>
        <v>0</v>
      </c>
      <c r="S80" s="177" t="str">
        <f t="shared" si="9"/>
        <v>-</v>
      </c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9"/>
    </row>
    <row r="81" spans="1:254" ht="37.25" customHeight="1">
      <c r="A81" s="40" t="s">
        <v>1111</v>
      </c>
      <c r="B81" s="4" t="s">
        <v>913</v>
      </c>
      <c r="C81" s="4" t="s">
        <v>914</v>
      </c>
      <c r="D81" s="8">
        <v>1</v>
      </c>
      <c r="E81" s="181">
        <v>380</v>
      </c>
      <c r="F81" s="17"/>
      <c r="G81" s="18"/>
      <c r="H81" s="19"/>
      <c r="I81" s="20"/>
      <c r="J81" s="50" t="s">
        <v>804</v>
      </c>
      <c r="K81" s="51" t="s">
        <v>804</v>
      </c>
      <c r="L81" s="52" t="s">
        <v>804</v>
      </c>
      <c r="M81" s="53" t="s">
        <v>804</v>
      </c>
      <c r="N81" s="54" t="s">
        <v>804</v>
      </c>
      <c r="O81" s="55" t="s">
        <v>804</v>
      </c>
      <c r="P81" s="147" t="s">
        <v>804</v>
      </c>
      <c r="Q81" s="22">
        <f t="shared" si="8"/>
        <v>0</v>
      </c>
      <c r="R81" s="22">
        <f t="shared" si="7"/>
        <v>0</v>
      </c>
      <c r="S81" s="177" t="str">
        <f t="shared" si="9"/>
        <v>-</v>
      </c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9"/>
    </row>
    <row r="82" spans="1:254" ht="37.25" customHeight="1">
      <c r="A82" s="40" t="s">
        <v>915</v>
      </c>
      <c r="B82" s="4" t="s">
        <v>916</v>
      </c>
      <c r="C82" s="4" t="s">
        <v>917</v>
      </c>
      <c r="D82" s="8">
        <v>1</v>
      </c>
      <c r="E82" s="181">
        <v>215</v>
      </c>
      <c r="F82" s="17"/>
      <c r="G82" s="18"/>
      <c r="H82" s="19"/>
      <c r="I82" s="20"/>
      <c r="J82" s="50" t="s">
        <v>804</v>
      </c>
      <c r="K82" s="51" t="s">
        <v>804</v>
      </c>
      <c r="L82" s="52" t="s">
        <v>804</v>
      </c>
      <c r="M82" s="53" t="s">
        <v>804</v>
      </c>
      <c r="N82" s="54" t="s">
        <v>804</v>
      </c>
      <c r="O82" s="55" t="s">
        <v>804</v>
      </c>
      <c r="P82" s="146"/>
      <c r="Q82" s="22">
        <f>F82+G82+H82+I82+P82</f>
        <v>0</v>
      </c>
      <c r="R82" s="22">
        <f t="shared" si="7"/>
        <v>0</v>
      </c>
      <c r="S82" s="177" t="str">
        <f t="shared" si="9"/>
        <v>-</v>
      </c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9"/>
    </row>
    <row r="83" spans="1:254" ht="37.25" customHeight="1">
      <c r="A83" s="40" t="s">
        <v>915</v>
      </c>
      <c r="B83" s="4" t="s">
        <v>918</v>
      </c>
      <c r="C83" s="4" t="s">
        <v>919</v>
      </c>
      <c r="D83" s="8">
        <v>1</v>
      </c>
      <c r="E83" s="181">
        <v>205</v>
      </c>
      <c r="F83" s="17"/>
      <c r="G83" s="18"/>
      <c r="H83" s="19"/>
      <c r="I83" s="20"/>
      <c r="J83" s="50" t="s">
        <v>804</v>
      </c>
      <c r="K83" s="51" t="s">
        <v>804</v>
      </c>
      <c r="L83" s="52" t="s">
        <v>804</v>
      </c>
      <c r="M83" s="53" t="s">
        <v>804</v>
      </c>
      <c r="N83" s="54" t="s">
        <v>804</v>
      </c>
      <c r="O83" s="55" t="s">
        <v>804</v>
      </c>
      <c r="P83" s="146"/>
      <c r="Q83" s="22">
        <f t="shared" ref="Q83:Q91" si="10">F83+G83+H83+I83+P83</f>
        <v>0</v>
      </c>
      <c r="R83" s="22">
        <f t="shared" si="7"/>
        <v>0</v>
      </c>
      <c r="S83" s="177" t="str">
        <f t="shared" si="9"/>
        <v>-</v>
      </c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9"/>
    </row>
    <row r="84" spans="1:254" ht="37.25" customHeight="1">
      <c r="A84" s="40" t="s">
        <v>915</v>
      </c>
      <c r="B84" s="4" t="s">
        <v>920</v>
      </c>
      <c r="C84" s="4" t="s">
        <v>921</v>
      </c>
      <c r="D84" s="8">
        <v>1</v>
      </c>
      <c r="E84" s="181">
        <v>362</v>
      </c>
      <c r="F84" s="17"/>
      <c r="G84" s="18"/>
      <c r="H84" s="19"/>
      <c r="I84" s="20"/>
      <c r="J84" s="50" t="s">
        <v>804</v>
      </c>
      <c r="K84" s="51" t="s">
        <v>804</v>
      </c>
      <c r="L84" s="52" t="s">
        <v>804</v>
      </c>
      <c r="M84" s="53" t="s">
        <v>804</v>
      </c>
      <c r="N84" s="54" t="s">
        <v>804</v>
      </c>
      <c r="O84" s="55" t="s">
        <v>804</v>
      </c>
      <c r="P84" s="146"/>
      <c r="Q84" s="22">
        <f t="shared" si="10"/>
        <v>0</v>
      </c>
      <c r="R84" s="22">
        <f t="shared" si="7"/>
        <v>0</v>
      </c>
      <c r="S84" s="177" t="str">
        <f t="shared" si="9"/>
        <v>-</v>
      </c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9"/>
    </row>
    <row r="85" spans="1:254" ht="37.25" customHeight="1">
      <c r="A85" s="40" t="s">
        <v>915</v>
      </c>
      <c r="B85" s="4" t="s">
        <v>922</v>
      </c>
      <c r="C85" s="4" t="s">
        <v>923</v>
      </c>
      <c r="D85" s="8">
        <v>1</v>
      </c>
      <c r="E85" s="181">
        <v>343</v>
      </c>
      <c r="F85" s="17"/>
      <c r="G85" s="18"/>
      <c r="H85" s="19"/>
      <c r="I85" s="20"/>
      <c r="J85" s="50" t="s">
        <v>804</v>
      </c>
      <c r="K85" s="51" t="s">
        <v>804</v>
      </c>
      <c r="L85" s="52" t="s">
        <v>804</v>
      </c>
      <c r="M85" s="53" t="s">
        <v>804</v>
      </c>
      <c r="N85" s="54" t="s">
        <v>804</v>
      </c>
      <c r="O85" s="55" t="s">
        <v>804</v>
      </c>
      <c r="P85" s="146"/>
      <c r="Q85" s="22">
        <f t="shared" si="10"/>
        <v>0</v>
      </c>
      <c r="R85" s="22">
        <f t="shared" si="7"/>
        <v>0</v>
      </c>
      <c r="S85" s="177" t="str">
        <f t="shared" si="9"/>
        <v>-</v>
      </c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/>
      <c r="IP85" s="28"/>
      <c r="IQ85" s="28"/>
      <c r="IR85" s="28"/>
      <c r="IS85" s="28"/>
      <c r="IT85" s="29"/>
    </row>
    <row r="86" spans="1:254" ht="37.25" customHeight="1">
      <c r="A86" s="40" t="s">
        <v>915</v>
      </c>
      <c r="B86" s="4" t="s">
        <v>924</v>
      </c>
      <c r="C86" s="4" t="s">
        <v>925</v>
      </c>
      <c r="D86" s="8">
        <v>1</v>
      </c>
      <c r="E86" s="181">
        <v>549</v>
      </c>
      <c r="F86" s="17"/>
      <c r="G86" s="18"/>
      <c r="H86" s="19"/>
      <c r="I86" s="20"/>
      <c r="J86" s="50" t="s">
        <v>804</v>
      </c>
      <c r="K86" s="51" t="s">
        <v>804</v>
      </c>
      <c r="L86" s="52" t="s">
        <v>804</v>
      </c>
      <c r="M86" s="53" t="s">
        <v>804</v>
      </c>
      <c r="N86" s="54" t="s">
        <v>804</v>
      </c>
      <c r="O86" s="55" t="s">
        <v>804</v>
      </c>
      <c r="P86" s="146"/>
      <c r="Q86" s="22">
        <f t="shared" si="10"/>
        <v>0</v>
      </c>
      <c r="R86" s="22">
        <f t="shared" si="7"/>
        <v>0</v>
      </c>
      <c r="S86" s="177" t="str">
        <f t="shared" si="9"/>
        <v>-</v>
      </c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9"/>
    </row>
    <row r="87" spans="1:254" ht="37.25" customHeight="1">
      <c r="A87" s="40" t="s">
        <v>915</v>
      </c>
      <c r="B87" s="4" t="s">
        <v>926</v>
      </c>
      <c r="C87" s="4" t="s">
        <v>927</v>
      </c>
      <c r="D87" s="8">
        <v>1</v>
      </c>
      <c r="E87" s="181">
        <v>519</v>
      </c>
      <c r="F87" s="17"/>
      <c r="G87" s="18"/>
      <c r="H87" s="19"/>
      <c r="I87" s="20"/>
      <c r="J87" s="50" t="s">
        <v>804</v>
      </c>
      <c r="K87" s="51" t="s">
        <v>804</v>
      </c>
      <c r="L87" s="52" t="s">
        <v>804</v>
      </c>
      <c r="M87" s="53" t="s">
        <v>804</v>
      </c>
      <c r="N87" s="54" t="s">
        <v>804</v>
      </c>
      <c r="O87" s="55" t="s">
        <v>804</v>
      </c>
      <c r="P87" s="146"/>
      <c r="Q87" s="22">
        <f t="shared" si="10"/>
        <v>0</v>
      </c>
      <c r="R87" s="22">
        <f t="shared" si="7"/>
        <v>0</v>
      </c>
      <c r="S87" s="177" t="str">
        <f t="shared" si="9"/>
        <v>-</v>
      </c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9"/>
    </row>
    <row r="88" spans="1:254" ht="37.25" customHeight="1">
      <c r="A88" s="40" t="s">
        <v>915</v>
      </c>
      <c r="B88" s="4" t="s">
        <v>928</v>
      </c>
      <c r="C88" s="4" t="s">
        <v>929</v>
      </c>
      <c r="D88" s="8">
        <v>1</v>
      </c>
      <c r="E88" s="181">
        <v>666</v>
      </c>
      <c r="F88" s="17"/>
      <c r="G88" s="18"/>
      <c r="H88" s="19"/>
      <c r="I88" s="20"/>
      <c r="J88" s="50" t="s">
        <v>804</v>
      </c>
      <c r="K88" s="51" t="s">
        <v>804</v>
      </c>
      <c r="L88" s="52" t="s">
        <v>804</v>
      </c>
      <c r="M88" s="53" t="s">
        <v>804</v>
      </c>
      <c r="N88" s="54" t="s">
        <v>804</v>
      </c>
      <c r="O88" s="55" t="s">
        <v>804</v>
      </c>
      <c r="P88" s="146"/>
      <c r="Q88" s="22">
        <f t="shared" si="10"/>
        <v>0</v>
      </c>
      <c r="R88" s="22">
        <f t="shared" si="7"/>
        <v>0</v>
      </c>
      <c r="S88" s="177" t="str">
        <f t="shared" si="9"/>
        <v>-</v>
      </c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9"/>
    </row>
    <row r="89" spans="1:254" ht="37.25" customHeight="1">
      <c r="A89" s="40" t="s">
        <v>915</v>
      </c>
      <c r="B89" s="4" t="s">
        <v>930</v>
      </c>
      <c r="C89" s="4" t="s">
        <v>931</v>
      </c>
      <c r="D89" s="8">
        <v>1</v>
      </c>
      <c r="E89" s="181">
        <v>633</v>
      </c>
      <c r="F89" s="17"/>
      <c r="G89" s="18"/>
      <c r="H89" s="19"/>
      <c r="I89" s="20"/>
      <c r="J89" s="50" t="s">
        <v>804</v>
      </c>
      <c r="K89" s="51" t="s">
        <v>804</v>
      </c>
      <c r="L89" s="52" t="s">
        <v>804</v>
      </c>
      <c r="M89" s="53" t="s">
        <v>804</v>
      </c>
      <c r="N89" s="54" t="s">
        <v>804</v>
      </c>
      <c r="O89" s="55" t="s">
        <v>804</v>
      </c>
      <c r="P89" s="146"/>
      <c r="Q89" s="22">
        <f t="shared" si="10"/>
        <v>0</v>
      </c>
      <c r="R89" s="22">
        <f t="shared" si="7"/>
        <v>0</v>
      </c>
      <c r="S89" s="177" t="str">
        <f t="shared" si="9"/>
        <v>-</v>
      </c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9"/>
    </row>
    <row r="90" spans="1:254" ht="37.25" customHeight="1">
      <c r="A90" s="40" t="s">
        <v>915</v>
      </c>
      <c r="B90" s="4" t="s">
        <v>932</v>
      </c>
      <c r="C90" s="4" t="s">
        <v>933</v>
      </c>
      <c r="D90" s="8">
        <f>$D82+$D84+$D86+$D88</f>
        <v>4</v>
      </c>
      <c r="E90" s="181">
        <v>1791</v>
      </c>
      <c r="F90" s="17"/>
      <c r="G90" s="18"/>
      <c r="H90" s="19"/>
      <c r="I90" s="20"/>
      <c r="J90" s="50" t="s">
        <v>804</v>
      </c>
      <c r="K90" s="51" t="s">
        <v>804</v>
      </c>
      <c r="L90" s="52" t="s">
        <v>804</v>
      </c>
      <c r="M90" s="53" t="s">
        <v>804</v>
      </c>
      <c r="N90" s="54" t="s">
        <v>804</v>
      </c>
      <c r="O90" s="55" t="s">
        <v>804</v>
      </c>
      <c r="P90" s="146"/>
      <c r="Q90" s="22">
        <f t="shared" si="10"/>
        <v>0</v>
      </c>
      <c r="R90" s="22">
        <f t="shared" si="7"/>
        <v>0</v>
      </c>
      <c r="S90" s="177" t="str">
        <f t="shared" si="9"/>
        <v>-</v>
      </c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9"/>
    </row>
    <row r="91" spans="1:254" ht="37.25" customHeight="1">
      <c r="A91" s="40" t="s">
        <v>915</v>
      </c>
      <c r="B91" s="4" t="s">
        <v>934</v>
      </c>
      <c r="C91" s="4" t="s">
        <v>935</v>
      </c>
      <c r="D91" s="8">
        <f>$D83+$D85+$D87+$D89</f>
        <v>4</v>
      </c>
      <c r="E91" s="181">
        <v>1700</v>
      </c>
      <c r="F91" s="17"/>
      <c r="G91" s="18"/>
      <c r="H91" s="19"/>
      <c r="I91" s="20"/>
      <c r="J91" s="50" t="s">
        <v>804</v>
      </c>
      <c r="K91" s="51" t="s">
        <v>804</v>
      </c>
      <c r="L91" s="52" t="s">
        <v>804</v>
      </c>
      <c r="M91" s="53" t="s">
        <v>804</v>
      </c>
      <c r="N91" s="54" t="s">
        <v>804</v>
      </c>
      <c r="O91" s="55" t="s">
        <v>804</v>
      </c>
      <c r="P91" s="146"/>
      <c r="Q91" s="22">
        <f t="shared" si="10"/>
        <v>0</v>
      </c>
      <c r="R91" s="22">
        <f t="shared" si="7"/>
        <v>0</v>
      </c>
      <c r="S91" s="177" t="str">
        <f t="shared" si="9"/>
        <v>-</v>
      </c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9"/>
    </row>
    <row r="92" spans="1:254" ht="37.25" customHeight="1">
      <c r="A92" s="353" t="s">
        <v>1445</v>
      </c>
      <c r="B92" s="4" t="s">
        <v>1406</v>
      </c>
      <c r="C92" s="4" t="s">
        <v>1407</v>
      </c>
      <c r="D92" s="8">
        <v>3</v>
      </c>
      <c r="E92" s="181">
        <v>504</v>
      </c>
      <c r="F92" s="17"/>
      <c r="G92" s="18"/>
      <c r="H92" s="19"/>
      <c r="I92" s="20"/>
      <c r="J92" s="50" t="s">
        <v>804</v>
      </c>
      <c r="K92" s="51" t="s">
        <v>804</v>
      </c>
      <c r="L92" s="52" t="s">
        <v>804</v>
      </c>
      <c r="M92" s="53" t="s">
        <v>804</v>
      </c>
      <c r="N92" s="54" t="s">
        <v>804</v>
      </c>
      <c r="O92" s="55" t="s">
        <v>804</v>
      </c>
      <c r="P92" s="147" t="s">
        <v>804</v>
      </c>
      <c r="Q92" s="22">
        <f t="shared" ref="Q92" si="11">F92+G92+H92+I92</f>
        <v>0</v>
      </c>
      <c r="R92" s="22">
        <f t="shared" si="7"/>
        <v>0</v>
      </c>
      <c r="S92" s="177" t="str">
        <f t="shared" si="9"/>
        <v>-</v>
      </c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9"/>
    </row>
    <row r="93" spans="1:254" ht="37.25" customHeight="1">
      <c r="A93" s="354" t="s">
        <v>1445</v>
      </c>
      <c r="B93" s="4" t="s">
        <v>1408</v>
      </c>
      <c r="C93" s="4" t="s">
        <v>1409</v>
      </c>
      <c r="D93" s="8">
        <v>3</v>
      </c>
      <c r="E93" s="181">
        <v>468</v>
      </c>
      <c r="F93" s="17"/>
      <c r="G93" s="18"/>
      <c r="H93" s="19"/>
      <c r="I93" s="20"/>
      <c r="J93" s="50" t="s">
        <v>804</v>
      </c>
      <c r="K93" s="51" t="s">
        <v>804</v>
      </c>
      <c r="L93" s="52" t="s">
        <v>804</v>
      </c>
      <c r="M93" s="53" t="s">
        <v>804</v>
      </c>
      <c r="N93" s="54" t="s">
        <v>804</v>
      </c>
      <c r="O93" s="55" t="s">
        <v>804</v>
      </c>
      <c r="P93" s="147" t="s">
        <v>804</v>
      </c>
      <c r="Q93" s="22">
        <f t="shared" ref="Q93:Q101" si="12">F93+G93+H93+I93</f>
        <v>0</v>
      </c>
      <c r="R93" s="22">
        <f t="shared" si="5"/>
        <v>0</v>
      </c>
      <c r="S93" s="177" t="str">
        <f t="shared" ref="S93:S165" si="13">IF(Q93&gt;0,Q93*E93,"-")</f>
        <v>-</v>
      </c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9"/>
    </row>
    <row r="94" spans="1:254" ht="37.25" customHeight="1">
      <c r="A94" s="354" t="s">
        <v>1446</v>
      </c>
      <c r="B94" s="4" t="s">
        <v>1410</v>
      </c>
      <c r="C94" s="4" t="s">
        <v>1411</v>
      </c>
      <c r="D94" s="8">
        <v>3</v>
      </c>
      <c r="E94" s="181">
        <v>393</v>
      </c>
      <c r="F94" s="17"/>
      <c r="G94" s="18"/>
      <c r="H94" s="19"/>
      <c r="I94" s="20"/>
      <c r="J94" s="50" t="s">
        <v>804</v>
      </c>
      <c r="K94" s="51" t="s">
        <v>804</v>
      </c>
      <c r="L94" s="52" t="s">
        <v>804</v>
      </c>
      <c r="M94" s="53" t="s">
        <v>804</v>
      </c>
      <c r="N94" s="54" t="s">
        <v>804</v>
      </c>
      <c r="O94" s="55" t="s">
        <v>804</v>
      </c>
      <c r="P94" s="147" t="s">
        <v>804</v>
      </c>
      <c r="Q94" s="22">
        <f t="shared" si="12"/>
        <v>0</v>
      </c>
      <c r="R94" s="22">
        <f t="shared" si="5"/>
        <v>0</v>
      </c>
      <c r="S94" s="177" t="str">
        <f t="shared" si="13"/>
        <v>-</v>
      </c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9"/>
    </row>
    <row r="95" spans="1:254" ht="37.25" customHeight="1">
      <c r="A95" s="354" t="s">
        <v>1446</v>
      </c>
      <c r="B95" s="4" t="s">
        <v>1412</v>
      </c>
      <c r="C95" s="4" t="s">
        <v>1413</v>
      </c>
      <c r="D95" s="8">
        <v>3</v>
      </c>
      <c r="E95" s="181">
        <v>428</v>
      </c>
      <c r="F95" s="17"/>
      <c r="G95" s="18"/>
      <c r="H95" s="19"/>
      <c r="I95" s="20"/>
      <c r="J95" s="50" t="s">
        <v>804</v>
      </c>
      <c r="K95" s="51" t="s">
        <v>804</v>
      </c>
      <c r="L95" s="52" t="s">
        <v>804</v>
      </c>
      <c r="M95" s="53" t="s">
        <v>804</v>
      </c>
      <c r="N95" s="54" t="s">
        <v>804</v>
      </c>
      <c r="O95" s="55" t="s">
        <v>804</v>
      </c>
      <c r="P95" s="147" t="s">
        <v>804</v>
      </c>
      <c r="Q95" s="22">
        <f t="shared" si="12"/>
        <v>0</v>
      </c>
      <c r="R95" s="22">
        <f t="shared" si="5"/>
        <v>0</v>
      </c>
      <c r="S95" s="177" t="str">
        <f t="shared" si="13"/>
        <v>-</v>
      </c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9"/>
    </row>
    <row r="96" spans="1:254" ht="37.25" customHeight="1">
      <c r="A96" s="354" t="s">
        <v>1446</v>
      </c>
      <c r="B96" s="4" t="s">
        <v>1414</v>
      </c>
      <c r="C96" s="4" t="s">
        <v>1415</v>
      </c>
      <c r="D96" s="8">
        <v>3</v>
      </c>
      <c r="E96" s="181">
        <v>394</v>
      </c>
      <c r="F96" s="17"/>
      <c r="G96" s="18"/>
      <c r="H96" s="19"/>
      <c r="I96" s="20"/>
      <c r="J96" s="50" t="s">
        <v>804</v>
      </c>
      <c r="K96" s="51" t="s">
        <v>804</v>
      </c>
      <c r="L96" s="52" t="s">
        <v>804</v>
      </c>
      <c r="M96" s="53" t="s">
        <v>804</v>
      </c>
      <c r="N96" s="54" t="s">
        <v>804</v>
      </c>
      <c r="O96" s="55" t="s">
        <v>804</v>
      </c>
      <c r="P96" s="147" t="s">
        <v>804</v>
      </c>
      <c r="Q96" s="22">
        <f t="shared" si="12"/>
        <v>0</v>
      </c>
      <c r="R96" s="22">
        <f t="shared" si="5"/>
        <v>0</v>
      </c>
      <c r="S96" s="177" t="str">
        <f t="shared" si="13"/>
        <v>-</v>
      </c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9"/>
    </row>
    <row r="97" spans="1:254" ht="37.25" customHeight="1">
      <c r="A97" s="354" t="s">
        <v>1446</v>
      </c>
      <c r="B97" s="4" t="s">
        <v>1416</v>
      </c>
      <c r="C97" s="4" t="s">
        <v>1417</v>
      </c>
      <c r="D97" s="8">
        <v>3</v>
      </c>
      <c r="E97" s="181">
        <v>426</v>
      </c>
      <c r="F97" s="17"/>
      <c r="G97" s="18"/>
      <c r="H97" s="19"/>
      <c r="I97" s="20"/>
      <c r="J97" s="50" t="s">
        <v>804</v>
      </c>
      <c r="K97" s="51" t="s">
        <v>804</v>
      </c>
      <c r="L97" s="52" t="s">
        <v>804</v>
      </c>
      <c r="M97" s="53" t="s">
        <v>804</v>
      </c>
      <c r="N97" s="54" t="s">
        <v>804</v>
      </c>
      <c r="O97" s="55" t="s">
        <v>804</v>
      </c>
      <c r="P97" s="147" t="s">
        <v>804</v>
      </c>
      <c r="Q97" s="22">
        <f t="shared" si="12"/>
        <v>0</v>
      </c>
      <c r="R97" s="22">
        <f t="shared" si="5"/>
        <v>0</v>
      </c>
      <c r="S97" s="177" t="str">
        <f t="shared" si="13"/>
        <v>-</v>
      </c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9"/>
    </row>
    <row r="98" spans="1:254" ht="37.25" customHeight="1">
      <c r="A98" s="354" t="s">
        <v>1446</v>
      </c>
      <c r="B98" s="4" t="s">
        <v>1418</v>
      </c>
      <c r="C98" s="4" t="s">
        <v>1419</v>
      </c>
      <c r="D98" s="8">
        <v>3</v>
      </c>
      <c r="E98" s="181">
        <v>416</v>
      </c>
      <c r="F98" s="17"/>
      <c r="G98" s="18"/>
      <c r="H98" s="19"/>
      <c r="I98" s="20"/>
      <c r="J98" s="50" t="s">
        <v>804</v>
      </c>
      <c r="K98" s="51" t="s">
        <v>804</v>
      </c>
      <c r="L98" s="52" t="s">
        <v>804</v>
      </c>
      <c r="M98" s="53" t="s">
        <v>804</v>
      </c>
      <c r="N98" s="54" t="s">
        <v>804</v>
      </c>
      <c r="O98" s="55" t="s">
        <v>804</v>
      </c>
      <c r="P98" s="147" t="s">
        <v>804</v>
      </c>
      <c r="Q98" s="22">
        <f t="shared" si="12"/>
        <v>0</v>
      </c>
      <c r="R98" s="22">
        <f t="shared" si="5"/>
        <v>0</v>
      </c>
      <c r="S98" s="177" t="str">
        <f t="shared" si="13"/>
        <v>-</v>
      </c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9"/>
    </row>
    <row r="99" spans="1:254" ht="37.25" customHeight="1">
      <c r="A99" s="354" t="s">
        <v>1446</v>
      </c>
      <c r="B99" s="4" t="s">
        <v>1420</v>
      </c>
      <c r="C99" s="4" t="s">
        <v>1421</v>
      </c>
      <c r="D99" s="8">
        <v>3</v>
      </c>
      <c r="E99" s="182">
        <v>445</v>
      </c>
      <c r="F99" s="17"/>
      <c r="G99" s="18"/>
      <c r="H99" s="19"/>
      <c r="I99" s="20"/>
      <c r="J99" s="50" t="s">
        <v>804</v>
      </c>
      <c r="K99" s="51" t="s">
        <v>804</v>
      </c>
      <c r="L99" s="52" t="s">
        <v>804</v>
      </c>
      <c r="M99" s="53" t="s">
        <v>804</v>
      </c>
      <c r="N99" s="54" t="s">
        <v>804</v>
      </c>
      <c r="O99" s="55" t="s">
        <v>804</v>
      </c>
      <c r="P99" s="147" t="s">
        <v>804</v>
      </c>
      <c r="Q99" s="22">
        <f t="shared" si="12"/>
        <v>0</v>
      </c>
      <c r="R99" s="22">
        <f t="shared" si="5"/>
        <v>0</v>
      </c>
      <c r="S99" s="177" t="str">
        <f t="shared" si="13"/>
        <v>-</v>
      </c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9"/>
    </row>
    <row r="100" spans="1:254" ht="37.25" customHeight="1">
      <c r="A100" s="354" t="s">
        <v>1446</v>
      </c>
      <c r="B100" s="4" t="s">
        <v>1422</v>
      </c>
      <c r="C100" s="4" t="s">
        <v>1423</v>
      </c>
      <c r="D100" s="8">
        <v>3</v>
      </c>
      <c r="E100" s="181">
        <v>392</v>
      </c>
      <c r="F100" s="17"/>
      <c r="G100" s="18"/>
      <c r="H100" s="19"/>
      <c r="I100" s="20"/>
      <c r="J100" s="50" t="s">
        <v>804</v>
      </c>
      <c r="K100" s="51" t="s">
        <v>804</v>
      </c>
      <c r="L100" s="52" t="s">
        <v>804</v>
      </c>
      <c r="M100" s="53" t="s">
        <v>804</v>
      </c>
      <c r="N100" s="54" t="s">
        <v>804</v>
      </c>
      <c r="O100" s="55" t="s">
        <v>804</v>
      </c>
      <c r="P100" s="147" t="s">
        <v>804</v>
      </c>
      <c r="Q100" s="22">
        <f t="shared" si="12"/>
        <v>0</v>
      </c>
      <c r="R100" s="22">
        <f t="shared" si="5"/>
        <v>0</v>
      </c>
      <c r="S100" s="177" t="str">
        <f t="shared" si="13"/>
        <v>-</v>
      </c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9"/>
    </row>
    <row r="101" spans="1:254" ht="37.25" customHeight="1">
      <c r="A101" s="354" t="s">
        <v>1446</v>
      </c>
      <c r="B101" s="4" t="s">
        <v>1424</v>
      </c>
      <c r="C101" s="4" t="s">
        <v>1425</v>
      </c>
      <c r="D101" s="8">
        <v>3</v>
      </c>
      <c r="E101" s="181">
        <v>426</v>
      </c>
      <c r="F101" s="17"/>
      <c r="G101" s="18"/>
      <c r="H101" s="19"/>
      <c r="I101" s="20"/>
      <c r="J101" s="50" t="s">
        <v>804</v>
      </c>
      <c r="K101" s="51" t="s">
        <v>804</v>
      </c>
      <c r="L101" s="52" t="s">
        <v>804</v>
      </c>
      <c r="M101" s="53" t="s">
        <v>804</v>
      </c>
      <c r="N101" s="54" t="s">
        <v>804</v>
      </c>
      <c r="O101" s="55" t="s">
        <v>804</v>
      </c>
      <c r="P101" s="147" t="s">
        <v>804</v>
      </c>
      <c r="Q101" s="22">
        <f t="shared" si="12"/>
        <v>0</v>
      </c>
      <c r="R101" s="22">
        <f t="shared" si="5"/>
        <v>0</v>
      </c>
      <c r="S101" s="177" t="str">
        <f t="shared" si="13"/>
        <v>-</v>
      </c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9"/>
    </row>
    <row r="102" spans="1:254" ht="37.25" customHeight="1">
      <c r="A102" s="354" t="s">
        <v>1447</v>
      </c>
      <c r="B102" s="4" t="s">
        <v>1426</v>
      </c>
      <c r="C102" s="4" t="s">
        <v>1427</v>
      </c>
      <c r="D102" s="8">
        <v>3</v>
      </c>
      <c r="E102" s="181">
        <v>382</v>
      </c>
      <c r="F102" s="17"/>
      <c r="G102" s="18"/>
      <c r="H102" s="19"/>
      <c r="I102" s="20"/>
      <c r="J102" s="50" t="s">
        <v>804</v>
      </c>
      <c r="K102" s="51" t="s">
        <v>804</v>
      </c>
      <c r="L102" s="52" t="s">
        <v>804</v>
      </c>
      <c r="M102" s="53" t="s">
        <v>804</v>
      </c>
      <c r="N102" s="54" t="s">
        <v>804</v>
      </c>
      <c r="O102" s="55" t="s">
        <v>804</v>
      </c>
      <c r="P102" s="147" t="s">
        <v>804</v>
      </c>
      <c r="Q102" s="22">
        <f t="shared" ref="Q102:Q109" si="14">F102+G102+H102+I102</f>
        <v>0</v>
      </c>
      <c r="R102" s="22">
        <f t="shared" ref="R102:R109" si="15">Q102*D102</f>
        <v>0</v>
      </c>
      <c r="S102" s="177" t="str">
        <f t="shared" ref="S102:S109" si="16">IF(Q102&gt;0,Q102*E102,"-")</f>
        <v>-</v>
      </c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 s="28"/>
      <c r="IN102" s="28"/>
      <c r="IO102" s="28"/>
      <c r="IP102" s="28"/>
      <c r="IQ102" s="28"/>
      <c r="IR102" s="28"/>
      <c r="IS102" s="28"/>
      <c r="IT102" s="29"/>
    </row>
    <row r="103" spans="1:254" ht="37.25" customHeight="1">
      <c r="A103" s="354" t="s">
        <v>1447</v>
      </c>
      <c r="B103" s="4" t="s">
        <v>1428</v>
      </c>
      <c r="C103" s="4" t="s">
        <v>1429</v>
      </c>
      <c r="D103" s="8">
        <v>3</v>
      </c>
      <c r="E103" s="181">
        <v>526</v>
      </c>
      <c r="F103" s="17"/>
      <c r="G103" s="18"/>
      <c r="H103" s="19"/>
      <c r="I103" s="20"/>
      <c r="J103" s="50" t="s">
        <v>804</v>
      </c>
      <c r="K103" s="51" t="s">
        <v>804</v>
      </c>
      <c r="L103" s="52" t="s">
        <v>804</v>
      </c>
      <c r="M103" s="53" t="s">
        <v>804</v>
      </c>
      <c r="N103" s="54" t="s">
        <v>804</v>
      </c>
      <c r="O103" s="55" t="s">
        <v>804</v>
      </c>
      <c r="P103" s="147" t="s">
        <v>804</v>
      </c>
      <c r="Q103" s="22">
        <f t="shared" si="14"/>
        <v>0</v>
      </c>
      <c r="R103" s="22">
        <f t="shared" si="15"/>
        <v>0</v>
      </c>
      <c r="S103" s="177" t="str">
        <f t="shared" si="16"/>
        <v>-</v>
      </c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  <c r="GR103" s="28"/>
      <c r="GS103" s="28"/>
      <c r="GT103" s="28"/>
      <c r="GU103" s="28"/>
      <c r="GV103" s="28"/>
      <c r="GW103" s="28"/>
      <c r="GX103" s="28"/>
      <c r="GY103" s="28"/>
      <c r="GZ103" s="28"/>
      <c r="HA103" s="28"/>
      <c r="HB103" s="28"/>
      <c r="HC103" s="28"/>
      <c r="HD103" s="28"/>
      <c r="HE103" s="28"/>
      <c r="HF103" s="28"/>
      <c r="HG103" s="28"/>
      <c r="HH103" s="28"/>
      <c r="HI103" s="28"/>
      <c r="HJ103" s="28"/>
      <c r="HK103" s="28"/>
      <c r="HL103" s="28"/>
      <c r="HM103" s="28"/>
      <c r="HN103" s="28"/>
      <c r="HO103" s="28"/>
      <c r="HP103" s="28"/>
      <c r="HQ103" s="28"/>
      <c r="HR103" s="28"/>
      <c r="HS103" s="28"/>
      <c r="HT103" s="28"/>
      <c r="HU103" s="28"/>
      <c r="HV103" s="28"/>
      <c r="HW103" s="28"/>
      <c r="HX103" s="28"/>
      <c r="HY103" s="28"/>
      <c r="HZ103" s="28"/>
      <c r="IA103" s="28"/>
      <c r="IB103" s="28"/>
      <c r="IC103" s="28"/>
      <c r="ID103" s="28"/>
      <c r="IE103" s="28"/>
      <c r="IF103" s="28"/>
      <c r="IG103" s="28"/>
      <c r="IH103" s="28"/>
      <c r="II103" s="28"/>
      <c r="IJ103" s="28"/>
      <c r="IK103" s="28"/>
      <c r="IL103" s="28"/>
      <c r="IM103" s="28"/>
      <c r="IN103" s="28"/>
      <c r="IO103" s="28"/>
      <c r="IP103" s="28"/>
      <c r="IQ103" s="28"/>
      <c r="IR103" s="28"/>
      <c r="IS103" s="28"/>
      <c r="IT103" s="29"/>
    </row>
    <row r="104" spans="1:254" ht="37.25" customHeight="1">
      <c r="A104" s="354" t="s">
        <v>1447</v>
      </c>
      <c r="B104" s="4" t="s">
        <v>1430</v>
      </c>
      <c r="C104" s="4" t="s">
        <v>1431</v>
      </c>
      <c r="D104" s="8">
        <v>2</v>
      </c>
      <c r="E104" s="181">
        <v>250</v>
      </c>
      <c r="F104" s="17"/>
      <c r="G104" s="18"/>
      <c r="H104" s="19"/>
      <c r="I104" s="20"/>
      <c r="J104" s="50" t="s">
        <v>804</v>
      </c>
      <c r="K104" s="51" t="s">
        <v>804</v>
      </c>
      <c r="L104" s="52" t="s">
        <v>804</v>
      </c>
      <c r="M104" s="53" t="s">
        <v>804</v>
      </c>
      <c r="N104" s="54" t="s">
        <v>804</v>
      </c>
      <c r="O104" s="55" t="s">
        <v>804</v>
      </c>
      <c r="P104" s="147" t="s">
        <v>804</v>
      </c>
      <c r="Q104" s="22">
        <f t="shared" si="14"/>
        <v>0</v>
      </c>
      <c r="R104" s="22">
        <f t="shared" si="15"/>
        <v>0</v>
      </c>
      <c r="S104" s="177" t="str">
        <f t="shared" si="16"/>
        <v>-</v>
      </c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9"/>
    </row>
    <row r="105" spans="1:254" ht="37.25" customHeight="1">
      <c r="A105" s="354" t="s">
        <v>1448</v>
      </c>
      <c r="B105" s="4" t="s">
        <v>1432</v>
      </c>
      <c r="C105" s="4" t="s">
        <v>1433</v>
      </c>
      <c r="D105" s="8">
        <v>2</v>
      </c>
      <c r="E105" s="181">
        <v>375</v>
      </c>
      <c r="F105" s="17"/>
      <c r="G105" s="18"/>
      <c r="H105" s="19"/>
      <c r="I105" s="20"/>
      <c r="J105" s="50" t="s">
        <v>804</v>
      </c>
      <c r="K105" s="51" t="s">
        <v>804</v>
      </c>
      <c r="L105" s="52" t="s">
        <v>804</v>
      </c>
      <c r="M105" s="53" t="s">
        <v>804</v>
      </c>
      <c r="N105" s="54" t="s">
        <v>804</v>
      </c>
      <c r="O105" s="55" t="s">
        <v>804</v>
      </c>
      <c r="P105" s="147" t="s">
        <v>804</v>
      </c>
      <c r="Q105" s="22">
        <f t="shared" si="14"/>
        <v>0</v>
      </c>
      <c r="R105" s="22">
        <f t="shared" si="15"/>
        <v>0</v>
      </c>
      <c r="S105" s="177" t="str">
        <f t="shared" si="16"/>
        <v>-</v>
      </c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9"/>
    </row>
    <row r="106" spans="1:254" ht="37.25" customHeight="1">
      <c r="A106" s="354" t="s">
        <v>1449</v>
      </c>
      <c r="B106" s="4" t="s">
        <v>1434</v>
      </c>
      <c r="C106" s="4" t="s">
        <v>1435</v>
      </c>
      <c r="D106" s="8">
        <v>2</v>
      </c>
      <c r="E106" s="181">
        <v>372</v>
      </c>
      <c r="F106" s="17"/>
      <c r="G106" s="18"/>
      <c r="H106" s="19"/>
      <c r="I106" s="20"/>
      <c r="J106" s="50" t="s">
        <v>804</v>
      </c>
      <c r="K106" s="51" t="s">
        <v>804</v>
      </c>
      <c r="L106" s="52" t="s">
        <v>804</v>
      </c>
      <c r="M106" s="53" t="s">
        <v>804</v>
      </c>
      <c r="N106" s="54" t="s">
        <v>804</v>
      </c>
      <c r="O106" s="55" t="s">
        <v>804</v>
      </c>
      <c r="P106" s="147" t="s">
        <v>804</v>
      </c>
      <c r="Q106" s="22">
        <f t="shared" si="14"/>
        <v>0</v>
      </c>
      <c r="R106" s="22">
        <f t="shared" si="15"/>
        <v>0</v>
      </c>
      <c r="S106" s="177" t="str">
        <f t="shared" si="16"/>
        <v>-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9"/>
    </row>
    <row r="107" spans="1:254" ht="37.25" customHeight="1">
      <c r="A107" s="354" t="s">
        <v>1449</v>
      </c>
      <c r="B107" s="4" t="s">
        <v>1436</v>
      </c>
      <c r="C107" s="4" t="s">
        <v>1437</v>
      </c>
      <c r="D107" s="8">
        <v>2</v>
      </c>
      <c r="E107" s="181">
        <v>371</v>
      </c>
      <c r="F107" s="17"/>
      <c r="G107" s="18"/>
      <c r="H107" s="19"/>
      <c r="I107" s="20"/>
      <c r="J107" s="50" t="s">
        <v>804</v>
      </c>
      <c r="K107" s="51" t="s">
        <v>804</v>
      </c>
      <c r="L107" s="52" t="s">
        <v>804</v>
      </c>
      <c r="M107" s="53" t="s">
        <v>804</v>
      </c>
      <c r="N107" s="54" t="s">
        <v>804</v>
      </c>
      <c r="O107" s="55" t="s">
        <v>804</v>
      </c>
      <c r="P107" s="147" t="s">
        <v>804</v>
      </c>
      <c r="Q107" s="22">
        <f t="shared" si="14"/>
        <v>0</v>
      </c>
      <c r="R107" s="22">
        <f t="shared" si="15"/>
        <v>0</v>
      </c>
      <c r="S107" s="177" t="str">
        <f t="shared" si="16"/>
        <v>-</v>
      </c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9"/>
    </row>
    <row r="108" spans="1:254" ht="37.25" customHeight="1">
      <c r="A108" s="354" t="s">
        <v>1449</v>
      </c>
      <c r="B108" s="4" t="s">
        <v>1438</v>
      </c>
      <c r="C108" s="4" t="s">
        <v>1439</v>
      </c>
      <c r="D108" s="8">
        <v>2</v>
      </c>
      <c r="E108" s="181">
        <v>347</v>
      </c>
      <c r="F108" s="17"/>
      <c r="G108" s="18"/>
      <c r="H108" s="19"/>
      <c r="I108" s="20"/>
      <c r="J108" s="50" t="s">
        <v>804</v>
      </c>
      <c r="K108" s="51" t="s">
        <v>804</v>
      </c>
      <c r="L108" s="52" t="s">
        <v>804</v>
      </c>
      <c r="M108" s="53" t="s">
        <v>804</v>
      </c>
      <c r="N108" s="54" t="s">
        <v>804</v>
      </c>
      <c r="O108" s="55" t="s">
        <v>804</v>
      </c>
      <c r="P108" s="147" t="s">
        <v>804</v>
      </c>
      <c r="Q108" s="22">
        <f t="shared" si="14"/>
        <v>0</v>
      </c>
      <c r="R108" s="22">
        <f t="shared" si="15"/>
        <v>0</v>
      </c>
      <c r="S108" s="177" t="str">
        <f t="shared" si="16"/>
        <v>-</v>
      </c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9"/>
    </row>
    <row r="109" spans="1:254" ht="37.25" customHeight="1">
      <c r="A109" s="354" t="s">
        <v>1449</v>
      </c>
      <c r="B109" s="4" t="s">
        <v>1440</v>
      </c>
      <c r="C109" s="4" t="s">
        <v>1441</v>
      </c>
      <c r="D109" s="8">
        <v>2</v>
      </c>
      <c r="E109" s="181">
        <v>388</v>
      </c>
      <c r="F109" s="17"/>
      <c r="G109" s="18"/>
      <c r="H109" s="19"/>
      <c r="I109" s="20"/>
      <c r="J109" s="50" t="s">
        <v>804</v>
      </c>
      <c r="K109" s="51" t="s">
        <v>804</v>
      </c>
      <c r="L109" s="52" t="s">
        <v>804</v>
      </c>
      <c r="M109" s="53" t="s">
        <v>804</v>
      </c>
      <c r="N109" s="54" t="s">
        <v>804</v>
      </c>
      <c r="O109" s="55" t="s">
        <v>804</v>
      </c>
      <c r="P109" s="147" t="s">
        <v>804</v>
      </c>
      <c r="Q109" s="22">
        <f t="shared" si="14"/>
        <v>0</v>
      </c>
      <c r="R109" s="22">
        <f t="shared" si="15"/>
        <v>0</v>
      </c>
      <c r="S109" s="177" t="str">
        <f t="shared" si="16"/>
        <v>-</v>
      </c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9"/>
    </row>
    <row r="110" spans="1:254" ht="37.25" customHeight="1">
      <c r="A110" s="354" t="s">
        <v>1449</v>
      </c>
      <c r="B110" s="4" t="s">
        <v>1442</v>
      </c>
      <c r="C110" s="4" t="s">
        <v>1443</v>
      </c>
      <c r="D110" s="8">
        <v>2</v>
      </c>
      <c r="E110" s="181">
        <v>337</v>
      </c>
      <c r="F110" s="17"/>
      <c r="G110" s="18"/>
      <c r="H110" s="19"/>
      <c r="I110" s="20"/>
      <c r="J110" s="50" t="s">
        <v>804</v>
      </c>
      <c r="K110" s="51" t="s">
        <v>804</v>
      </c>
      <c r="L110" s="52" t="s">
        <v>804</v>
      </c>
      <c r="M110" s="53" t="s">
        <v>804</v>
      </c>
      <c r="N110" s="54" t="s">
        <v>804</v>
      </c>
      <c r="O110" s="55" t="s">
        <v>804</v>
      </c>
      <c r="P110" s="147" t="s">
        <v>804</v>
      </c>
      <c r="Q110" s="22">
        <f t="shared" ref="Q110" si="17">F110+G110+H110+I110</f>
        <v>0</v>
      </c>
      <c r="R110" s="22">
        <f t="shared" ref="R110" si="18">Q110*D110</f>
        <v>0</v>
      </c>
      <c r="S110" s="177" t="str">
        <f t="shared" ref="S110" si="19">IF(Q110&gt;0,Q110*E110,"-")</f>
        <v>-</v>
      </c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9"/>
    </row>
    <row r="111" spans="1:254" ht="37.25" customHeight="1">
      <c r="A111" s="354" t="s">
        <v>1533</v>
      </c>
      <c r="B111" s="4" t="s">
        <v>1534</v>
      </c>
      <c r="C111" s="4" t="s">
        <v>1535</v>
      </c>
      <c r="D111" s="8">
        <v>1</v>
      </c>
      <c r="E111" s="181">
        <v>190</v>
      </c>
      <c r="F111" s="17"/>
      <c r="G111" s="18"/>
      <c r="H111" s="19"/>
      <c r="I111" s="20"/>
      <c r="J111" s="355" t="s">
        <v>804</v>
      </c>
      <c r="K111" s="356" t="s">
        <v>804</v>
      </c>
      <c r="L111" s="357" t="s">
        <v>804</v>
      </c>
      <c r="M111" s="358" t="s">
        <v>804</v>
      </c>
      <c r="N111" s="54" t="s">
        <v>804</v>
      </c>
      <c r="O111" s="55" t="s">
        <v>804</v>
      </c>
      <c r="P111" s="147" t="s">
        <v>804</v>
      </c>
      <c r="Q111" s="22">
        <f t="shared" ref="Q111:Q164" si="20">F111+G111+H111+I111</f>
        <v>0</v>
      </c>
      <c r="R111" s="22">
        <f t="shared" ref="R111:R164" si="21">Q111*D111</f>
        <v>0</v>
      </c>
      <c r="S111" s="9" t="str">
        <f t="shared" ref="S111:S164" si="22">IF(Q111&gt;0,Q111*E111,"-")</f>
        <v>-</v>
      </c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9"/>
    </row>
    <row r="112" spans="1:254" ht="37.25" customHeight="1">
      <c r="A112" s="354" t="s">
        <v>1533</v>
      </c>
      <c r="B112" s="4" t="s">
        <v>1536</v>
      </c>
      <c r="C112" s="4" t="s">
        <v>1537</v>
      </c>
      <c r="D112" s="8">
        <v>1</v>
      </c>
      <c r="E112" s="181">
        <v>164</v>
      </c>
      <c r="F112" s="17"/>
      <c r="G112" s="18"/>
      <c r="H112" s="19"/>
      <c r="I112" s="20"/>
      <c r="J112" s="355" t="s">
        <v>804</v>
      </c>
      <c r="K112" s="356" t="s">
        <v>804</v>
      </c>
      <c r="L112" s="357" t="s">
        <v>804</v>
      </c>
      <c r="M112" s="358" t="s">
        <v>804</v>
      </c>
      <c r="N112" s="54" t="s">
        <v>804</v>
      </c>
      <c r="O112" s="55" t="s">
        <v>804</v>
      </c>
      <c r="P112" s="147" t="s">
        <v>804</v>
      </c>
      <c r="Q112" s="22">
        <f t="shared" si="20"/>
        <v>0</v>
      </c>
      <c r="R112" s="22">
        <f t="shared" si="21"/>
        <v>0</v>
      </c>
      <c r="S112" s="9" t="str">
        <f t="shared" si="22"/>
        <v>-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9"/>
    </row>
    <row r="113" spans="1:254" ht="37.25" customHeight="1">
      <c r="A113" s="354" t="s">
        <v>1533</v>
      </c>
      <c r="B113" s="4" t="s">
        <v>1538</v>
      </c>
      <c r="C113" s="4" t="s">
        <v>1539</v>
      </c>
      <c r="D113" s="8">
        <v>1</v>
      </c>
      <c r="E113" s="181">
        <v>190</v>
      </c>
      <c r="F113" s="17"/>
      <c r="G113" s="18"/>
      <c r="H113" s="19"/>
      <c r="I113" s="20"/>
      <c r="J113" s="355" t="s">
        <v>804</v>
      </c>
      <c r="K113" s="356" t="s">
        <v>804</v>
      </c>
      <c r="L113" s="357" t="s">
        <v>804</v>
      </c>
      <c r="M113" s="358" t="s">
        <v>804</v>
      </c>
      <c r="N113" s="54" t="s">
        <v>804</v>
      </c>
      <c r="O113" s="55" t="s">
        <v>804</v>
      </c>
      <c r="P113" s="147" t="s">
        <v>804</v>
      </c>
      <c r="Q113" s="22">
        <f t="shared" si="20"/>
        <v>0</v>
      </c>
      <c r="R113" s="22">
        <f t="shared" si="21"/>
        <v>0</v>
      </c>
      <c r="S113" s="9" t="str">
        <f t="shared" si="22"/>
        <v>-</v>
      </c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9"/>
    </row>
    <row r="114" spans="1:254" ht="37.25" customHeight="1">
      <c r="A114" s="354" t="s">
        <v>1533</v>
      </c>
      <c r="B114" s="4" t="s">
        <v>1540</v>
      </c>
      <c r="C114" s="4" t="s">
        <v>1541</v>
      </c>
      <c r="D114" s="8">
        <v>1</v>
      </c>
      <c r="E114" s="181">
        <v>158</v>
      </c>
      <c r="F114" s="17"/>
      <c r="G114" s="18"/>
      <c r="H114" s="19"/>
      <c r="I114" s="20"/>
      <c r="J114" s="355" t="s">
        <v>804</v>
      </c>
      <c r="K114" s="356" t="s">
        <v>804</v>
      </c>
      <c r="L114" s="357" t="s">
        <v>804</v>
      </c>
      <c r="M114" s="358" t="s">
        <v>804</v>
      </c>
      <c r="N114" s="54" t="s">
        <v>804</v>
      </c>
      <c r="O114" s="55" t="s">
        <v>804</v>
      </c>
      <c r="P114" s="147" t="s">
        <v>804</v>
      </c>
      <c r="Q114" s="22">
        <f t="shared" si="20"/>
        <v>0</v>
      </c>
      <c r="R114" s="22">
        <f t="shared" si="21"/>
        <v>0</v>
      </c>
      <c r="S114" s="9" t="str">
        <f t="shared" si="22"/>
        <v>-</v>
      </c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9"/>
    </row>
    <row r="115" spans="1:254" ht="37.25" customHeight="1">
      <c r="A115" s="354" t="s">
        <v>1533</v>
      </c>
      <c r="B115" s="4" t="s">
        <v>1542</v>
      </c>
      <c r="C115" s="4" t="s">
        <v>1543</v>
      </c>
      <c r="D115" s="8">
        <v>1</v>
      </c>
      <c r="E115" s="181">
        <v>190</v>
      </c>
      <c r="F115" s="17"/>
      <c r="G115" s="18"/>
      <c r="H115" s="19"/>
      <c r="I115" s="20"/>
      <c r="J115" s="355" t="s">
        <v>804</v>
      </c>
      <c r="K115" s="356" t="s">
        <v>804</v>
      </c>
      <c r="L115" s="357" t="s">
        <v>804</v>
      </c>
      <c r="M115" s="358" t="s">
        <v>804</v>
      </c>
      <c r="N115" s="54" t="s">
        <v>804</v>
      </c>
      <c r="O115" s="55" t="s">
        <v>804</v>
      </c>
      <c r="P115" s="147" t="s">
        <v>804</v>
      </c>
      <c r="Q115" s="22">
        <f t="shared" si="20"/>
        <v>0</v>
      </c>
      <c r="R115" s="22">
        <f t="shared" si="21"/>
        <v>0</v>
      </c>
      <c r="S115" s="9" t="str">
        <f t="shared" si="22"/>
        <v>-</v>
      </c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9"/>
    </row>
    <row r="116" spans="1:254" ht="37.25" customHeight="1">
      <c r="A116" s="354" t="s">
        <v>1533</v>
      </c>
      <c r="B116" s="4" t="s">
        <v>1544</v>
      </c>
      <c r="C116" s="4" t="s">
        <v>1545</v>
      </c>
      <c r="D116" s="8">
        <v>1</v>
      </c>
      <c r="E116" s="181">
        <v>189</v>
      </c>
      <c r="F116" s="17"/>
      <c r="G116" s="18"/>
      <c r="H116" s="19"/>
      <c r="I116" s="20"/>
      <c r="J116" s="355" t="s">
        <v>804</v>
      </c>
      <c r="K116" s="356" t="s">
        <v>804</v>
      </c>
      <c r="L116" s="357" t="s">
        <v>804</v>
      </c>
      <c r="M116" s="358" t="s">
        <v>804</v>
      </c>
      <c r="N116" s="54" t="s">
        <v>804</v>
      </c>
      <c r="O116" s="55" t="s">
        <v>804</v>
      </c>
      <c r="P116" s="147" t="s">
        <v>804</v>
      </c>
      <c r="Q116" s="22">
        <f t="shared" si="20"/>
        <v>0</v>
      </c>
      <c r="R116" s="22">
        <f t="shared" si="21"/>
        <v>0</v>
      </c>
      <c r="S116" s="9" t="str">
        <f t="shared" si="22"/>
        <v>-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9"/>
    </row>
    <row r="117" spans="1:254" ht="37.25" customHeight="1">
      <c r="A117" s="354" t="s">
        <v>1533</v>
      </c>
      <c r="B117" s="4" t="s">
        <v>1546</v>
      </c>
      <c r="C117" s="4" t="s">
        <v>1547</v>
      </c>
      <c r="D117" s="8">
        <v>1</v>
      </c>
      <c r="E117" s="181">
        <v>159</v>
      </c>
      <c r="F117" s="17"/>
      <c r="G117" s="18"/>
      <c r="H117" s="19"/>
      <c r="I117" s="20"/>
      <c r="J117" s="355" t="s">
        <v>804</v>
      </c>
      <c r="K117" s="356" t="s">
        <v>804</v>
      </c>
      <c r="L117" s="357" t="s">
        <v>804</v>
      </c>
      <c r="M117" s="358" t="s">
        <v>804</v>
      </c>
      <c r="N117" s="54" t="s">
        <v>804</v>
      </c>
      <c r="O117" s="55" t="s">
        <v>804</v>
      </c>
      <c r="P117" s="147" t="s">
        <v>804</v>
      </c>
      <c r="Q117" s="22">
        <f t="shared" si="20"/>
        <v>0</v>
      </c>
      <c r="R117" s="22">
        <f t="shared" si="21"/>
        <v>0</v>
      </c>
      <c r="S117" s="9" t="str">
        <f t="shared" si="22"/>
        <v>-</v>
      </c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9"/>
    </row>
    <row r="118" spans="1:254" ht="37.25" customHeight="1">
      <c r="A118" s="354" t="s">
        <v>1533</v>
      </c>
      <c r="B118" s="4" t="s">
        <v>1548</v>
      </c>
      <c r="C118" s="4" t="s">
        <v>1549</v>
      </c>
      <c r="D118" s="8">
        <v>1</v>
      </c>
      <c r="E118" s="181">
        <v>187</v>
      </c>
      <c r="F118" s="17"/>
      <c r="G118" s="18"/>
      <c r="H118" s="19"/>
      <c r="I118" s="20"/>
      <c r="J118" s="355" t="s">
        <v>804</v>
      </c>
      <c r="K118" s="356" t="s">
        <v>804</v>
      </c>
      <c r="L118" s="357" t="s">
        <v>804</v>
      </c>
      <c r="M118" s="358" t="s">
        <v>804</v>
      </c>
      <c r="N118" s="54" t="s">
        <v>804</v>
      </c>
      <c r="O118" s="55" t="s">
        <v>804</v>
      </c>
      <c r="P118" s="147" t="s">
        <v>804</v>
      </c>
      <c r="Q118" s="22">
        <f t="shared" si="20"/>
        <v>0</v>
      </c>
      <c r="R118" s="22">
        <f t="shared" si="21"/>
        <v>0</v>
      </c>
      <c r="S118" s="9" t="str">
        <f t="shared" si="22"/>
        <v>-</v>
      </c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9"/>
    </row>
    <row r="119" spans="1:254" ht="37.25" customHeight="1">
      <c r="A119" s="354" t="s">
        <v>1533</v>
      </c>
      <c r="B119" s="4" t="s">
        <v>1550</v>
      </c>
      <c r="C119" s="4" t="s">
        <v>1551</v>
      </c>
      <c r="D119" s="8">
        <v>1</v>
      </c>
      <c r="E119" s="181">
        <v>158</v>
      </c>
      <c r="F119" s="17"/>
      <c r="G119" s="18"/>
      <c r="H119" s="19"/>
      <c r="I119" s="20"/>
      <c r="J119" s="355" t="s">
        <v>804</v>
      </c>
      <c r="K119" s="356" t="s">
        <v>804</v>
      </c>
      <c r="L119" s="357" t="s">
        <v>804</v>
      </c>
      <c r="M119" s="358" t="s">
        <v>804</v>
      </c>
      <c r="N119" s="54" t="s">
        <v>804</v>
      </c>
      <c r="O119" s="55" t="s">
        <v>804</v>
      </c>
      <c r="P119" s="147" t="s">
        <v>804</v>
      </c>
      <c r="Q119" s="22">
        <f t="shared" si="20"/>
        <v>0</v>
      </c>
      <c r="R119" s="22">
        <f t="shared" si="21"/>
        <v>0</v>
      </c>
      <c r="S119" s="9" t="str">
        <f t="shared" si="22"/>
        <v>-</v>
      </c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9"/>
    </row>
    <row r="120" spans="1:254" ht="37.25" customHeight="1">
      <c r="A120" s="354" t="s">
        <v>1533</v>
      </c>
      <c r="B120" s="4" t="s">
        <v>1552</v>
      </c>
      <c r="C120" s="4" t="s">
        <v>1553</v>
      </c>
      <c r="D120" s="8">
        <v>1</v>
      </c>
      <c r="E120" s="181">
        <v>158</v>
      </c>
      <c r="F120" s="17"/>
      <c r="G120" s="18"/>
      <c r="H120" s="19"/>
      <c r="I120" s="20"/>
      <c r="J120" s="355" t="s">
        <v>804</v>
      </c>
      <c r="K120" s="356" t="s">
        <v>804</v>
      </c>
      <c r="L120" s="357" t="s">
        <v>804</v>
      </c>
      <c r="M120" s="358" t="s">
        <v>804</v>
      </c>
      <c r="N120" s="54" t="s">
        <v>804</v>
      </c>
      <c r="O120" s="55" t="s">
        <v>804</v>
      </c>
      <c r="P120" s="147" t="s">
        <v>804</v>
      </c>
      <c r="Q120" s="22">
        <f t="shared" si="20"/>
        <v>0</v>
      </c>
      <c r="R120" s="22">
        <f t="shared" si="21"/>
        <v>0</v>
      </c>
      <c r="S120" s="9" t="str">
        <f t="shared" si="22"/>
        <v>-</v>
      </c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9"/>
    </row>
    <row r="121" spans="1:254" ht="37.25" customHeight="1">
      <c r="A121" s="354" t="s">
        <v>1533</v>
      </c>
      <c r="B121" s="4" t="s">
        <v>1554</v>
      </c>
      <c r="C121" s="4" t="s">
        <v>1555</v>
      </c>
      <c r="D121" s="8">
        <v>1</v>
      </c>
      <c r="E121" s="181">
        <v>204</v>
      </c>
      <c r="F121" s="17"/>
      <c r="G121" s="18"/>
      <c r="H121" s="19"/>
      <c r="I121" s="20"/>
      <c r="J121" s="355" t="s">
        <v>804</v>
      </c>
      <c r="K121" s="356" t="s">
        <v>804</v>
      </c>
      <c r="L121" s="357" t="s">
        <v>804</v>
      </c>
      <c r="M121" s="358" t="s">
        <v>804</v>
      </c>
      <c r="N121" s="54" t="s">
        <v>804</v>
      </c>
      <c r="O121" s="55" t="s">
        <v>804</v>
      </c>
      <c r="P121" s="147" t="s">
        <v>804</v>
      </c>
      <c r="Q121" s="22">
        <f t="shared" si="20"/>
        <v>0</v>
      </c>
      <c r="R121" s="22">
        <f t="shared" si="21"/>
        <v>0</v>
      </c>
      <c r="S121" s="9" t="str">
        <f t="shared" si="22"/>
        <v>-</v>
      </c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9"/>
    </row>
    <row r="122" spans="1:254" ht="37.25" customHeight="1">
      <c r="A122" s="354" t="s">
        <v>1533</v>
      </c>
      <c r="B122" s="4" t="s">
        <v>1556</v>
      </c>
      <c r="C122" s="4" t="s">
        <v>1557</v>
      </c>
      <c r="D122" s="8">
        <v>1</v>
      </c>
      <c r="E122" s="181">
        <v>190</v>
      </c>
      <c r="F122" s="17"/>
      <c r="G122" s="18"/>
      <c r="H122" s="19"/>
      <c r="I122" s="20"/>
      <c r="J122" s="355" t="s">
        <v>804</v>
      </c>
      <c r="K122" s="356" t="s">
        <v>804</v>
      </c>
      <c r="L122" s="357" t="s">
        <v>804</v>
      </c>
      <c r="M122" s="358" t="s">
        <v>804</v>
      </c>
      <c r="N122" s="54" t="s">
        <v>804</v>
      </c>
      <c r="O122" s="55" t="s">
        <v>804</v>
      </c>
      <c r="P122" s="147" t="s">
        <v>804</v>
      </c>
      <c r="Q122" s="22">
        <f t="shared" si="20"/>
        <v>0</v>
      </c>
      <c r="R122" s="22">
        <f t="shared" si="21"/>
        <v>0</v>
      </c>
      <c r="S122" s="9" t="str">
        <f t="shared" si="22"/>
        <v>-</v>
      </c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9"/>
    </row>
    <row r="123" spans="1:254" ht="37.25" customHeight="1">
      <c r="A123" s="354" t="s">
        <v>1533</v>
      </c>
      <c r="B123" s="4" t="s">
        <v>1558</v>
      </c>
      <c r="C123" s="4" t="s">
        <v>1559</v>
      </c>
      <c r="D123" s="8">
        <v>1</v>
      </c>
      <c r="E123" s="181">
        <v>207</v>
      </c>
      <c r="F123" s="17"/>
      <c r="G123" s="18"/>
      <c r="H123" s="19"/>
      <c r="I123" s="20"/>
      <c r="J123" s="355" t="s">
        <v>804</v>
      </c>
      <c r="K123" s="356" t="s">
        <v>804</v>
      </c>
      <c r="L123" s="357" t="s">
        <v>804</v>
      </c>
      <c r="M123" s="358" t="s">
        <v>804</v>
      </c>
      <c r="N123" s="54" t="s">
        <v>804</v>
      </c>
      <c r="O123" s="55" t="s">
        <v>804</v>
      </c>
      <c r="P123" s="147" t="s">
        <v>804</v>
      </c>
      <c r="Q123" s="22">
        <f t="shared" si="20"/>
        <v>0</v>
      </c>
      <c r="R123" s="22">
        <f t="shared" si="21"/>
        <v>0</v>
      </c>
      <c r="S123" s="9" t="str">
        <f t="shared" si="22"/>
        <v>-</v>
      </c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9"/>
    </row>
    <row r="124" spans="1:254" ht="37.25" customHeight="1">
      <c r="A124" s="354" t="s">
        <v>1533</v>
      </c>
      <c r="B124" s="4" t="s">
        <v>1560</v>
      </c>
      <c r="C124" s="4" t="s">
        <v>1561</v>
      </c>
      <c r="D124" s="8">
        <v>1</v>
      </c>
      <c r="E124" s="181">
        <v>182</v>
      </c>
      <c r="F124" s="17"/>
      <c r="G124" s="18"/>
      <c r="H124" s="19"/>
      <c r="I124" s="20"/>
      <c r="J124" s="355" t="s">
        <v>804</v>
      </c>
      <c r="K124" s="356" t="s">
        <v>804</v>
      </c>
      <c r="L124" s="357" t="s">
        <v>804</v>
      </c>
      <c r="M124" s="358" t="s">
        <v>804</v>
      </c>
      <c r="N124" s="54" t="s">
        <v>804</v>
      </c>
      <c r="O124" s="55" t="s">
        <v>804</v>
      </c>
      <c r="P124" s="147" t="s">
        <v>804</v>
      </c>
      <c r="Q124" s="22">
        <f t="shared" si="20"/>
        <v>0</v>
      </c>
      <c r="R124" s="22">
        <f t="shared" si="21"/>
        <v>0</v>
      </c>
      <c r="S124" s="9" t="str">
        <f t="shared" si="22"/>
        <v>-</v>
      </c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9"/>
    </row>
    <row r="125" spans="1:254" ht="37.25" customHeight="1">
      <c r="A125" s="354" t="s">
        <v>1533</v>
      </c>
      <c r="B125" s="4" t="s">
        <v>1562</v>
      </c>
      <c r="C125" s="4" t="s">
        <v>1563</v>
      </c>
      <c r="D125" s="8">
        <v>1</v>
      </c>
      <c r="E125" s="181">
        <v>209</v>
      </c>
      <c r="F125" s="17"/>
      <c r="G125" s="18"/>
      <c r="H125" s="19"/>
      <c r="I125" s="20"/>
      <c r="J125" s="355" t="s">
        <v>804</v>
      </c>
      <c r="K125" s="356" t="s">
        <v>804</v>
      </c>
      <c r="L125" s="357" t="s">
        <v>804</v>
      </c>
      <c r="M125" s="358" t="s">
        <v>804</v>
      </c>
      <c r="N125" s="54" t="s">
        <v>804</v>
      </c>
      <c r="O125" s="55" t="s">
        <v>804</v>
      </c>
      <c r="P125" s="147" t="s">
        <v>804</v>
      </c>
      <c r="Q125" s="22">
        <f t="shared" si="20"/>
        <v>0</v>
      </c>
      <c r="R125" s="22">
        <f t="shared" si="21"/>
        <v>0</v>
      </c>
      <c r="S125" s="9" t="str">
        <f t="shared" si="22"/>
        <v>-</v>
      </c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 s="28"/>
      <c r="IN125" s="28"/>
      <c r="IO125" s="28"/>
      <c r="IP125" s="28"/>
      <c r="IQ125" s="28"/>
      <c r="IR125" s="28"/>
      <c r="IS125" s="28"/>
      <c r="IT125" s="29"/>
    </row>
    <row r="126" spans="1:254" ht="37.25" customHeight="1">
      <c r="A126" s="354" t="s">
        <v>1533</v>
      </c>
      <c r="B126" s="4" t="s">
        <v>1564</v>
      </c>
      <c r="C126" s="4" t="s">
        <v>1565</v>
      </c>
      <c r="D126" s="8">
        <v>1</v>
      </c>
      <c r="E126" s="181">
        <v>204</v>
      </c>
      <c r="F126" s="17"/>
      <c r="G126" s="18"/>
      <c r="H126" s="19"/>
      <c r="I126" s="20"/>
      <c r="J126" s="355" t="s">
        <v>804</v>
      </c>
      <c r="K126" s="356" t="s">
        <v>804</v>
      </c>
      <c r="L126" s="357" t="s">
        <v>804</v>
      </c>
      <c r="M126" s="358" t="s">
        <v>804</v>
      </c>
      <c r="N126" s="54" t="s">
        <v>804</v>
      </c>
      <c r="O126" s="55" t="s">
        <v>804</v>
      </c>
      <c r="P126" s="147" t="s">
        <v>804</v>
      </c>
      <c r="Q126" s="22">
        <f t="shared" si="20"/>
        <v>0</v>
      </c>
      <c r="R126" s="22">
        <f t="shared" si="21"/>
        <v>0</v>
      </c>
      <c r="S126" s="9" t="str">
        <f t="shared" si="22"/>
        <v>-</v>
      </c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9"/>
    </row>
    <row r="127" spans="1:254" ht="37.25" customHeight="1">
      <c r="A127" s="354" t="s">
        <v>1533</v>
      </c>
      <c r="B127" s="4" t="s">
        <v>1566</v>
      </c>
      <c r="C127" s="4" t="s">
        <v>1567</v>
      </c>
      <c r="D127" s="8">
        <v>1</v>
      </c>
      <c r="E127" s="181">
        <v>179</v>
      </c>
      <c r="F127" s="17"/>
      <c r="G127" s="18"/>
      <c r="H127" s="19"/>
      <c r="I127" s="20"/>
      <c r="J127" s="355" t="s">
        <v>804</v>
      </c>
      <c r="K127" s="356" t="s">
        <v>804</v>
      </c>
      <c r="L127" s="357" t="s">
        <v>804</v>
      </c>
      <c r="M127" s="358" t="s">
        <v>804</v>
      </c>
      <c r="N127" s="54" t="s">
        <v>804</v>
      </c>
      <c r="O127" s="55" t="s">
        <v>804</v>
      </c>
      <c r="P127" s="147" t="s">
        <v>804</v>
      </c>
      <c r="Q127" s="22">
        <f t="shared" si="20"/>
        <v>0</v>
      </c>
      <c r="R127" s="22">
        <f t="shared" si="21"/>
        <v>0</v>
      </c>
      <c r="S127" s="9" t="str">
        <f t="shared" si="22"/>
        <v>-</v>
      </c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9"/>
    </row>
    <row r="128" spans="1:254" ht="37.25" customHeight="1">
      <c r="A128" s="354" t="s">
        <v>1533</v>
      </c>
      <c r="B128" s="4" t="s">
        <v>1568</v>
      </c>
      <c r="C128" s="4" t="s">
        <v>1569</v>
      </c>
      <c r="D128" s="8">
        <v>1</v>
      </c>
      <c r="E128" s="181">
        <v>212</v>
      </c>
      <c r="F128" s="17"/>
      <c r="G128" s="18"/>
      <c r="H128" s="19"/>
      <c r="I128" s="20"/>
      <c r="J128" s="355" t="s">
        <v>804</v>
      </c>
      <c r="K128" s="356" t="s">
        <v>804</v>
      </c>
      <c r="L128" s="357" t="s">
        <v>804</v>
      </c>
      <c r="M128" s="358" t="s">
        <v>804</v>
      </c>
      <c r="N128" s="54" t="s">
        <v>804</v>
      </c>
      <c r="O128" s="55" t="s">
        <v>804</v>
      </c>
      <c r="P128" s="147" t="s">
        <v>804</v>
      </c>
      <c r="Q128" s="22">
        <f t="shared" si="20"/>
        <v>0</v>
      </c>
      <c r="R128" s="22">
        <f t="shared" si="21"/>
        <v>0</v>
      </c>
      <c r="S128" s="9" t="str">
        <f t="shared" si="22"/>
        <v>-</v>
      </c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9"/>
    </row>
    <row r="129" spans="1:254" ht="37.25" customHeight="1">
      <c r="A129" s="354" t="s">
        <v>1533</v>
      </c>
      <c r="B129" s="4" t="s">
        <v>1570</v>
      </c>
      <c r="C129" s="4" t="s">
        <v>1571</v>
      </c>
      <c r="D129" s="8">
        <v>1</v>
      </c>
      <c r="E129" s="181">
        <v>179</v>
      </c>
      <c r="F129" s="17"/>
      <c r="G129" s="18"/>
      <c r="H129" s="19"/>
      <c r="I129" s="20"/>
      <c r="J129" s="355" t="s">
        <v>804</v>
      </c>
      <c r="K129" s="356" t="s">
        <v>804</v>
      </c>
      <c r="L129" s="357" t="s">
        <v>804</v>
      </c>
      <c r="M129" s="358" t="s">
        <v>804</v>
      </c>
      <c r="N129" s="54" t="s">
        <v>804</v>
      </c>
      <c r="O129" s="55" t="s">
        <v>804</v>
      </c>
      <c r="P129" s="147" t="s">
        <v>804</v>
      </c>
      <c r="Q129" s="22">
        <f t="shared" si="20"/>
        <v>0</v>
      </c>
      <c r="R129" s="22">
        <f t="shared" si="21"/>
        <v>0</v>
      </c>
      <c r="S129" s="9" t="str">
        <f t="shared" si="22"/>
        <v>-</v>
      </c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9"/>
    </row>
    <row r="130" spans="1:254" ht="37.25" customHeight="1">
      <c r="A130" s="354" t="s">
        <v>1533</v>
      </c>
      <c r="B130" s="4" t="s">
        <v>1572</v>
      </c>
      <c r="C130" s="4" t="s">
        <v>1573</v>
      </c>
      <c r="D130" s="8">
        <v>1</v>
      </c>
      <c r="E130" s="181">
        <v>177</v>
      </c>
      <c r="F130" s="17"/>
      <c r="G130" s="18"/>
      <c r="H130" s="19"/>
      <c r="I130" s="20"/>
      <c r="J130" s="355" t="s">
        <v>804</v>
      </c>
      <c r="K130" s="356" t="s">
        <v>804</v>
      </c>
      <c r="L130" s="357" t="s">
        <v>804</v>
      </c>
      <c r="M130" s="358" t="s">
        <v>804</v>
      </c>
      <c r="N130" s="54" t="s">
        <v>804</v>
      </c>
      <c r="O130" s="55" t="s">
        <v>804</v>
      </c>
      <c r="P130" s="147" t="s">
        <v>804</v>
      </c>
      <c r="Q130" s="22">
        <f t="shared" si="20"/>
        <v>0</v>
      </c>
      <c r="R130" s="22">
        <f t="shared" si="21"/>
        <v>0</v>
      </c>
      <c r="S130" s="9" t="str">
        <f t="shared" si="22"/>
        <v>-</v>
      </c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9"/>
    </row>
    <row r="131" spans="1:254" ht="37.25" customHeight="1">
      <c r="A131" s="354" t="s">
        <v>1510</v>
      </c>
      <c r="B131" s="4" t="s">
        <v>1574</v>
      </c>
      <c r="C131" s="4" t="s">
        <v>1575</v>
      </c>
      <c r="D131" s="8">
        <v>1</v>
      </c>
      <c r="E131" s="181">
        <v>194</v>
      </c>
      <c r="F131" s="17"/>
      <c r="G131" s="18"/>
      <c r="H131" s="19"/>
      <c r="I131" s="20"/>
      <c r="J131" s="355" t="s">
        <v>804</v>
      </c>
      <c r="K131" s="356" t="s">
        <v>804</v>
      </c>
      <c r="L131" s="357" t="s">
        <v>804</v>
      </c>
      <c r="M131" s="358" t="s">
        <v>804</v>
      </c>
      <c r="N131" s="54" t="s">
        <v>804</v>
      </c>
      <c r="O131" s="55" t="s">
        <v>804</v>
      </c>
      <c r="P131" s="147" t="s">
        <v>804</v>
      </c>
      <c r="Q131" s="22">
        <f t="shared" si="20"/>
        <v>0</v>
      </c>
      <c r="R131" s="22">
        <f t="shared" si="21"/>
        <v>0</v>
      </c>
      <c r="S131" s="9" t="str">
        <f t="shared" si="22"/>
        <v>-</v>
      </c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9"/>
    </row>
    <row r="132" spans="1:254" ht="37.25" customHeight="1">
      <c r="A132" s="354" t="s">
        <v>1510</v>
      </c>
      <c r="B132" s="4" t="s">
        <v>1576</v>
      </c>
      <c r="C132" s="4" t="s">
        <v>1577</v>
      </c>
      <c r="D132" s="8">
        <v>1</v>
      </c>
      <c r="E132" s="181">
        <v>192</v>
      </c>
      <c r="F132" s="17"/>
      <c r="G132" s="18"/>
      <c r="H132" s="19"/>
      <c r="I132" s="20"/>
      <c r="J132" s="355" t="s">
        <v>804</v>
      </c>
      <c r="K132" s="356" t="s">
        <v>804</v>
      </c>
      <c r="L132" s="357" t="s">
        <v>804</v>
      </c>
      <c r="M132" s="358" t="s">
        <v>804</v>
      </c>
      <c r="N132" s="54" t="s">
        <v>804</v>
      </c>
      <c r="O132" s="55" t="s">
        <v>804</v>
      </c>
      <c r="P132" s="147" t="s">
        <v>804</v>
      </c>
      <c r="Q132" s="22">
        <f t="shared" si="20"/>
        <v>0</v>
      </c>
      <c r="R132" s="22">
        <f t="shared" si="21"/>
        <v>0</v>
      </c>
      <c r="S132" s="9" t="str">
        <f t="shared" si="22"/>
        <v>-</v>
      </c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9"/>
    </row>
    <row r="133" spans="1:254" ht="37.25" customHeight="1">
      <c r="A133" s="354" t="s">
        <v>1510</v>
      </c>
      <c r="B133" s="4" t="s">
        <v>1578</v>
      </c>
      <c r="C133" s="4" t="s">
        <v>1579</v>
      </c>
      <c r="D133" s="8">
        <v>1</v>
      </c>
      <c r="E133" s="181">
        <v>190</v>
      </c>
      <c r="F133" s="17"/>
      <c r="G133" s="18"/>
      <c r="H133" s="19"/>
      <c r="I133" s="20"/>
      <c r="J133" s="355" t="s">
        <v>804</v>
      </c>
      <c r="K133" s="356" t="s">
        <v>804</v>
      </c>
      <c r="L133" s="357" t="s">
        <v>804</v>
      </c>
      <c r="M133" s="358" t="s">
        <v>804</v>
      </c>
      <c r="N133" s="54" t="s">
        <v>804</v>
      </c>
      <c r="O133" s="55" t="s">
        <v>804</v>
      </c>
      <c r="P133" s="147" t="s">
        <v>804</v>
      </c>
      <c r="Q133" s="22">
        <f t="shared" si="20"/>
        <v>0</v>
      </c>
      <c r="R133" s="22">
        <f t="shared" si="21"/>
        <v>0</v>
      </c>
      <c r="S133" s="9" t="str">
        <f t="shared" si="22"/>
        <v>-</v>
      </c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9"/>
    </row>
    <row r="134" spans="1:254" ht="37.25" customHeight="1">
      <c r="A134" s="354" t="s">
        <v>1510</v>
      </c>
      <c r="B134" s="4" t="s">
        <v>1580</v>
      </c>
      <c r="C134" s="4" t="s">
        <v>1581</v>
      </c>
      <c r="D134" s="8">
        <v>1</v>
      </c>
      <c r="E134" s="181">
        <v>179</v>
      </c>
      <c r="F134" s="17"/>
      <c r="G134" s="18"/>
      <c r="H134" s="19"/>
      <c r="I134" s="20"/>
      <c r="J134" s="355" t="s">
        <v>804</v>
      </c>
      <c r="K134" s="356" t="s">
        <v>804</v>
      </c>
      <c r="L134" s="357" t="s">
        <v>804</v>
      </c>
      <c r="M134" s="358" t="s">
        <v>804</v>
      </c>
      <c r="N134" s="54" t="s">
        <v>804</v>
      </c>
      <c r="O134" s="55" t="s">
        <v>804</v>
      </c>
      <c r="P134" s="147" t="s">
        <v>804</v>
      </c>
      <c r="Q134" s="22">
        <f t="shared" si="20"/>
        <v>0</v>
      </c>
      <c r="R134" s="22">
        <f t="shared" si="21"/>
        <v>0</v>
      </c>
      <c r="S134" s="9" t="str">
        <f t="shared" si="22"/>
        <v>-</v>
      </c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9"/>
    </row>
    <row r="135" spans="1:254" ht="37.25" customHeight="1">
      <c r="A135" s="354" t="s">
        <v>1510</v>
      </c>
      <c r="B135" s="4" t="s">
        <v>1582</v>
      </c>
      <c r="C135" s="4" t="s">
        <v>1583</v>
      </c>
      <c r="D135" s="8">
        <v>1</v>
      </c>
      <c r="E135" s="181">
        <v>139</v>
      </c>
      <c r="F135" s="17"/>
      <c r="G135" s="18"/>
      <c r="H135" s="19"/>
      <c r="I135" s="20"/>
      <c r="J135" s="355" t="s">
        <v>804</v>
      </c>
      <c r="K135" s="356" t="s">
        <v>804</v>
      </c>
      <c r="L135" s="357" t="s">
        <v>804</v>
      </c>
      <c r="M135" s="358" t="s">
        <v>804</v>
      </c>
      <c r="N135" s="54" t="s">
        <v>804</v>
      </c>
      <c r="O135" s="55" t="s">
        <v>804</v>
      </c>
      <c r="P135" s="147" t="s">
        <v>804</v>
      </c>
      <c r="Q135" s="22">
        <f t="shared" si="20"/>
        <v>0</v>
      </c>
      <c r="R135" s="22">
        <f t="shared" si="21"/>
        <v>0</v>
      </c>
      <c r="S135" s="9" t="str">
        <f t="shared" si="22"/>
        <v>-</v>
      </c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9"/>
    </row>
    <row r="136" spans="1:254" ht="37.25" customHeight="1">
      <c r="A136" s="354" t="s">
        <v>1510</v>
      </c>
      <c r="B136" s="4" t="s">
        <v>1584</v>
      </c>
      <c r="C136" s="4" t="s">
        <v>1585</v>
      </c>
      <c r="D136" s="8">
        <v>1</v>
      </c>
      <c r="E136" s="181">
        <v>172</v>
      </c>
      <c r="F136" s="17"/>
      <c r="G136" s="18"/>
      <c r="H136" s="19"/>
      <c r="I136" s="20"/>
      <c r="J136" s="355" t="s">
        <v>804</v>
      </c>
      <c r="K136" s="356" t="s">
        <v>804</v>
      </c>
      <c r="L136" s="357" t="s">
        <v>804</v>
      </c>
      <c r="M136" s="358" t="s">
        <v>804</v>
      </c>
      <c r="N136" s="54" t="s">
        <v>804</v>
      </c>
      <c r="O136" s="55" t="s">
        <v>804</v>
      </c>
      <c r="P136" s="147" t="s">
        <v>804</v>
      </c>
      <c r="Q136" s="22">
        <f t="shared" si="20"/>
        <v>0</v>
      </c>
      <c r="R136" s="22">
        <f t="shared" si="21"/>
        <v>0</v>
      </c>
      <c r="S136" s="9" t="str">
        <f t="shared" si="22"/>
        <v>-</v>
      </c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9"/>
    </row>
    <row r="137" spans="1:254" ht="37.25" customHeight="1">
      <c r="A137" s="354" t="s">
        <v>1510</v>
      </c>
      <c r="B137" s="4" t="s">
        <v>1586</v>
      </c>
      <c r="C137" s="4" t="s">
        <v>1587</v>
      </c>
      <c r="D137" s="8">
        <v>1</v>
      </c>
      <c r="E137" s="181">
        <v>167</v>
      </c>
      <c r="F137" s="17"/>
      <c r="G137" s="18"/>
      <c r="H137" s="19"/>
      <c r="I137" s="20"/>
      <c r="J137" s="355" t="s">
        <v>804</v>
      </c>
      <c r="K137" s="356" t="s">
        <v>804</v>
      </c>
      <c r="L137" s="357" t="s">
        <v>804</v>
      </c>
      <c r="M137" s="358" t="s">
        <v>804</v>
      </c>
      <c r="N137" s="54" t="s">
        <v>804</v>
      </c>
      <c r="O137" s="55" t="s">
        <v>804</v>
      </c>
      <c r="P137" s="147" t="s">
        <v>804</v>
      </c>
      <c r="Q137" s="22">
        <f t="shared" si="20"/>
        <v>0</v>
      </c>
      <c r="R137" s="22">
        <f t="shared" si="21"/>
        <v>0</v>
      </c>
      <c r="S137" s="9" t="str">
        <f t="shared" si="22"/>
        <v>-</v>
      </c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9"/>
    </row>
    <row r="138" spans="1:254" ht="37.25" customHeight="1">
      <c r="A138" s="354" t="s">
        <v>1510</v>
      </c>
      <c r="B138" s="4" t="s">
        <v>1588</v>
      </c>
      <c r="C138" s="4" t="s">
        <v>1589</v>
      </c>
      <c r="D138" s="8">
        <v>1</v>
      </c>
      <c r="E138" s="181">
        <v>138</v>
      </c>
      <c r="F138" s="17"/>
      <c r="G138" s="18"/>
      <c r="H138" s="19"/>
      <c r="I138" s="20"/>
      <c r="J138" s="355" t="s">
        <v>804</v>
      </c>
      <c r="K138" s="356" t="s">
        <v>804</v>
      </c>
      <c r="L138" s="357" t="s">
        <v>804</v>
      </c>
      <c r="M138" s="358" t="s">
        <v>804</v>
      </c>
      <c r="N138" s="54" t="s">
        <v>804</v>
      </c>
      <c r="O138" s="55" t="s">
        <v>804</v>
      </c>
      <c r="P138" s="147" t="s">
        <v>804</v>
      </c>
      <c r="Q138" s="22">
        <f t="shared" si="20"/>
        <v>0</v>
      </c>
      <c r="R138" s="22">
        <f t="shared" si="21"/>
        <v>0</v>
      </c>
      <c r="S138" s="9" t="str">
        <f t="shared" si="22"/>
        <v>-</v>
      </c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9"/>
    </row>
    <row r="139" spans="1:254" ht="37.25" customHeight="1">
      <c r="A139" s="354" t="s">
        <v>1510</v>
      </c>
      <c r="B139" s="4" t="s">
        <v>1590</v>
      </c>
      <c r="C139" s="4" t="s">
        <v>1591</v>
      </c>
      <c r="D139" s="8">
        <v>1</v>
      </c>
      <c r="E139" s="181">
        <v>133</v>
      </c>
      <c r="F139" s="17"/>
      <c r="G139" s="18"/>
      <c r="H139" s="19"/>
      <c r="I139" s="20"/>
      <c r="J139" s="355" t="s">
        <v>804</v>
      </c>
      <c r="K139" s="356" t="s">
        <v>804</v>
      </c>
      <c r="L139" s="357" t="s">
        <v>804</v>
      </c>
      <c r="M139" s="358" t="s">
        <v>804</v>
      </c>
      <c r="N139" s="54" t="s">
        <v>804</v>
      </c>
      <c r="O139" s="55" t="s">
        <v>804</v>
      </c>
      <c r="P139" s="147" t="s">
        <v>804</v>
      </c>
      <c r="Q139" s="22">
        <f t="shared" si="20"/>
        <v>0</v>
      </c>
      <c r="R139" s="22">
        <f t="shared" si="21"/>
        <v>0</v>
      </c>
      <c r="S139" s="9" t="str">
        <f t="shared" si="22"/>
        <v>-</v>
      </c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9"/>
    </row>
    <row r="140" spans="1:254" ht="37.25" customHeight="1">
      <c r="A140" s="354" t="s">
        <v>1510</v>
      </c>
      <c r="B140" s="4" t="s">
        <v>1592</v>
      </c>
      <c r="C140" s="4" t="s">
        <v>1593</v>
      </c>
      <c r="D140" s="8">
        <v>1</v>
      </c>
      <c r="E140" s="181">
        <v>166</v>
      </c>
      <c r="F140" s="17"/>
      <c r="G140" s="18"/>
      <c r="H140" s="19"/>
      <c r="I140" s="20"/>
      <c r="J140" s="355" t="s">
        <v>804</v>
      </c>
      <c r="K140" s="356" t="s">
        <v>804</v>
      </c>
      <c r="L140" s="357" t="s">
        <v>804</v>
      </c>
      <c r="M140" s="358" t="s">
        <v>804</v>
      </c>
      <c r="N140" s="54" t="s">
        <v>804</v>
      </c>
      <c r="O140" s="55" t="s">
        <v>804</v>
      </c>
      <c r="P140" s="147" t="s">
        <v>804</v>
      </c>
      <c r="Q140" s="22">
        <f t="shared" si="20"/>
        <v>0</v>
      </c>
      <c r="R140" s="22">
        <f t="shared" si="21"/>
        <v>0</v>
      </c>
      <c r="S140" s="9" t="str">
        <f t="shared" si="22"/>
        <v>-</v>
      </c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9"/>
    </row>
    <row r="141" spans="1:254" ht="37.25" customHeight="1">
      <c r="A141" s="354" t="s">
        <v>1510</v>
      </c>
      <c r="B141" s="4" t="s">
        <v>1594</v>
      </c>
      <c r="C141" s="4" t="s">
        <v>1595</v>
      </c>
      <c r="D141" s="8">
        <v>1</v>
      </c>
      <c r="E141" s="181">
        <v>168</v>
      </c>
      <c r="F141" s="17"/>
      <c r="G141" s="18"/>
      <c r="H141" s="19"/>
      <c r="I141" s="20"/>
      <c r="J141" s="355" t="s">
        <v>804</v>
      </c>
      <c r="K141" s="356" t="s">
        <v>804</v>
      </c>
      <c r="L141" s="357" t="s">
        <v>804</v>
      </c>
      <c r="M141" s="358" t="s">
        <v>804</v>
      </c>
      <c r="N141" s="54" t="s">
        <v>804</v>
      </c>
      <c r="O141" s="55" t="s">
        <v>804</v>
      </c>
      <c r="P141" s="147" t="s">
        <v>804</v>
      </c>
      <c r="Q141" s="22">
        <f t="shared" si="20"/>
        <v>0</v>
      </c>
      <c r="R141" s="22">
        <f t="shared" si="21"/>
        <v>0</v>
      </c>
      <c r="S141" s="9" t="str">
        <f t="shared" si="22"/>
        <v>-</v>
      </c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/>
      <c r="IP141" s="28"/>
      <c r="IQ141" s="28"/>
      <c r="IR141" s="28"/>
      <c r="IS141" s="28"/>
      <c r="IT141" s="29"/>
    </row>
    <row r="142" spans="1:254" ht="37.25" customHeight="1">
      <c r="A142" s="354" t="s">
        <v>1510</v>
      </c>
      <c r="B142" s="4" t="s">
        <v>1596</v>
      </c>
      <c r="C142" s="4" t="s">
        <v>1597</v>
      </c>
      <c r="D142" s="8">
        <v>1</v>
      </c>
      <c r="E142" s="181">
        <v>136</v>
      </c>
      <c r="F142" s="17"/>
      <c r="G142" s="18"/>
      <c r="H142" s="19"/>
      <c r="I142" s="20"/>
      <c r="J142" s="355" t="s">
        <v>804</v>
      </c>
      <c r="K142" s="356" t="s">
        <v>804</v>
      </c>
      <c r="L142" s="357" t="s">
        <v>804</v>
      </c>
      <c r="M142" s="358" t="s">
        <v>804</v>
      </c>
      <c r="N142" s="54" t="s">
        <v>804</v>
      </c>
      <c r="O142" s="55" t="s">
        <v>804</v>
      </c>
      <c r="P142" s="147" t="s">
        <v>804</v>
      </c>
      <c r="Q142" s="22">
        <f t="shared" si="20"/>
        <v>0</v>
      </c>
      <c r="R142" s="22">
        <f t="shared" si="21"/>
        <v>0</v>
      </c>
      <c r="S142" s="9" t="str">
        <f t="shared" si="22"/>
        <v>-</v>
      </c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/>
      <c r="IP142" s="28"/>
      <c r="IQ142" s="28"/>
      <c r="IR142" s="28"/>
      <c r="IS142" s="28"/>
      <c r="IT142" s="29"/>
    </row>
    <row r="143" spans="1:254" ht="37.25" customHeight="1">
      <c r="A143" s="354" t="s">
        <v>1510</v>
      </c>
      <c r="B143" s="4" t="s">
        <v>1598</v>
      </c>
      <c r="C143" s="4" t="s">
        <v>1599</v>
      </c>
      <c r="D143" s="8">
        <v>1</v>
      </c>
      <c r="E143" s="181">
        <v>127</v>
      </c>
      <c r="F143" s="17"/>
      <c r="G143" s="18"/>
      <c r="H143" s="19"/>
      <c r="I143" s="20"/>
      <c r="J143" s="355" t="s">
        <v>804</v>
      </c>
      <c r="K143" s="356" t="s">
        <v>804</v>
      </c>
      <c r="L143" s="357" t="s">
        <v>804</v>
      </c>
      <c r="M143" s="358" t="s">
        <v>804</v>
      </c>
      <c r="N143" s="54" t="s">
        <v>804</v>
      </c>
      <c r="O143" s="55" t="s">
        <v>804</v>
      </c>
      <c r="P143" s="147" t="s">
        <v>804</v>
      </c>
      <c r="Q143" s="22">
        <f t="shared" si="20"/>
        <v>0</v>
      </c>
      <c r="R143" s="22">
        <f t="shared" si="21"/>
        <v>0</v>
      </c>
      <c r="S143" s="9" t="str">
        <f t="shared" si="22"/>
        <v>-</v>
      </c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9"/>
    </row>
    <row r="144" spans="1:254" ht="37.25" customHeight="1">
      <c r="A144" s="354" t="s">
        <v>1510</v>
      </c>
      <c r="B144" s="4" t="s">
        <v>1600</v>
      </c>
      <c r="C144" s="4" t="s">
        <v>1601</v>
      </c>
      <c r="D144" s="8">
        <v>1</v>
      </c>
      <c r="E144" s="181">
        <v>132</v>
      </c>
      <c r="F144" s="17"/>
      <c r="G144" s="18"/>
      <c r="H144" s="19"/>
      <c r="I144" s="20"/>
      <c r="J144" s="355" t="s">
        <v>804</v>
      </c>
      <c r="K144" s="356" t="s">
        <v>804</v>
      </c>
      <c r="L144" s="357" t="s">
        <v>804</v>
      </c>
      <c r="M144" s="358" t="s">
        <v>804</v>
      </c>
      <c r="N144" s="54" t="s">
        <v>804</v>
      </c>
      <c r="O144" s="55" t="s">
        <v>804</v>
      </c>
      <c r="P144" s="147" t="s">
        <v>804</v>
      </c>
      <c r="Q144" s="22">
        <f t="shared" si="20"/>
        <v>0</v>
      </c>
      <c r="R144" s="22">
        <f t="shared" si="21"/>
        <v>0</v>
      </c>
      <c r="S144" s="9" t="str">
        <f t="shared" si="22"/>
        <v>-</v>
      </c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/>
      <c r="IP144" s="28"/>
      <c r="IQ144" s="28"/>
      <c r="IR144" s="28"/>
      <c r="IS144" s="28"/>
      <c r="IT144" s="29"/>
    </row>
    <row r="145" spans="1:254" ht="37.25" customHeight="1">
      <c r="A145" s="354" t="s">
        <v>1510</v>
      </c>
      <c r="B145" s="4" t="s">
        <v>1602</v>
      </c>
      <c r="C145" s="4" t="s">
        <v>1603</v>
      </c>
      <c r="D145" s="8">
        <v>1</v>
      </c>
      <c r="E145" s="181">
        <v>131</v>
      </c>
      <c r="F145" s="17"/>
      <c r="G145" s="18"/>
      <c r="H145" s="19"/>
      <c r="I145" s="20"/>
      <c r="J145" s="355" t="s">
        <v>804</v>
      </c>
      <c r="K145" s="356" t="s">
        <v>804</v>
      </c>
      <c r="L145" s="357" t="s">
        <v>804</v>
      </c>
      <c r="M145" s="358" t="s">
        <v>804</v>
      </c>
      <c r="N145" s="54" t="s">
        <v>804</v>
      </c>
      <c r="O145" s="55" t="s">
        <v>804</v>
      </c>
      <c r="P145" s="147" t="s">
        <v>804</v>
      </c>
      <c r="Q145" s="22">
        <f t="shared" si="20"/>
        <v>0</v>
      </c>
      <c r="R145" s="22">
        <f t="shared" si="21"/>
        <v>0</v>
      </c>
      <c r="S145" s="9" t="str">
        <f t="shared" si="22"/>
        <v>-</v>
      </c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9"/>
    </row>
    <row r="146" spans="1:254" ht="37.25" customHeight="1">
      <c r="A146" s="354" t="s">
        <v>1510</v>
      </c>
      <c r="B146" s="4" t="s">
        <v>1604</v>
      </c>
      <c r="C146" s="4" t="s">
        <v>1605</v>
      </c>
      <c r="D146" s="8">
        <v>1</v>
      </c>
      <c r="E146" s="181">
        <v>129</v>
      </c>
      <c r="F146" s="17"/>
      <c r="G146" s="18"/>
      <c r="H146" s="19"/>
      <c r="I146" s="20"/>
      <c r="J146" s="355" t="s">
        <v>804</v>
      </c>
      <c r="K146" s="356" t="s">
        <v>804</v>
      </c>
      <c r="L146" s="357" t="s">
        <v>804</v>
      </c>
      <c r="M146" s="358" t="s">
        <v>804</v>
      </c>
      <c r="N146" s="54" t="s">
        <v>804</v>
      </c>
      <c r="O146" s="55" t="s">
        <v>804</v>
      </c>
      <c r="P146" s="147" t="s">
        <v>804</v>
      </c>
      <c r="Q146" s="22">
        <f t="shared" si="20"/>
        <v>0</v>
      </c>
      <c r="R146" s="22">
        <f t="shared" si="21"/>
        <v>0</v>
      </c>
      <c r="S146" s="9" t="str">
        <f t="shared" si="22"/>
        <v>-</v>
      </c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9"/>
    </row>
    <row r="147" spans="1:254" ht="37.25" customHeight="1">
      <c r="A147" s="354" t="s">
        <v>1510</v>
      </c>
      <c r="B147" s="4" t="s">
        <v>1606</v>
      </c>
      <c r="C147" s="4" t="s">
        <v>1607</v>
      </c>
      <c r="D147" s="8">
        <v>1</v>
      </c>
      <c r="E147" s="181">
        <v>134</v>
      </c>
      <c r="F147" s="17"/>
      <c r="G147" s="18"/>
      <c r="H147" s="19"/>
      <c r="I147" s="20"/>
      <c r="J147" s="355" t="s">
        <v>804</v>
      </c>
      <c r="K147" s="356" t="s">
        <v>804</v>
      </c>
      <c r="L147" s="357" t="s">
        <v>804</v>
      </c>
      <c r="M147" s="358" t="s">
        <v>804</v>
      </c>
      <c r="N147" s="54" t="s">
        <v>804</v>
      </c>
      <c r="O147" s="55" t="s">
        <v>804</v>
      </c>
      <c r="P147" s="147" t="s">
        <v>804</v>
      </c>
      <c r="Q147" s="22">
        <f t="shared" si="20"/>
        <v>0</v>
      </c>
      <c r="R147" s="22">
        <f t="shared" si="21"/>
        <v>0</v>
      </c>
      <c r="S147" s="9" t="str">
        <f t="shared" si="22"/>
        <v>-</v>
      </c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 s="28"/>
      <c r="IN147" s="28"/>
      <c r="IO147" s="28"/>
      <c r="IP147" s="28"/>
      <c r="IQ147" s="28"/>
      <c r="IR147" s="28"/>
      <c r="IS147" s="28"/>
      <c r="IT147" s="29"/>
    </row>
    <row r="148" spans="1:254" ht="37.25" customHeight="1">
      <c r="A148" s="354" t="s">
        <v>1510</v>
      </c>
      <c r="B148" s="4" t="s">
        <v>1608</v>
      </c>
      <c r="C148" s="4" t="s">
        <v>1609</v>
      </c>
      <c r="D148" s="8">
        <v>1</v>
      </c>
      <c r="E148" s="181">
        <v>207</v>
      </c>
      <c r="F148" s="17"/>
      <c r="G148" s="18"/>
      <c r="H148" s="19"/>
      <c r="I148" s="20"/>
      <c r="J148" s="355" t="s">
        <v>804</v>
      </c>
      <c r="K148" s="356" t="s">
        <v>804</v>
      </c>
      <c r="L148" s="357" t="s">
        <v>804</v>
      </c>
      <c r="M148" s="358" t="s">
        <v>804</v>
      </c>
      <c r="N148" s="54" t="s">
        <v>804</v>
      </c>
      <c r="O148" s="55" t="s">
        <v>804</v>
      </c>
      <c r="P148" s="147" t="s">
        <v>804</v>
      </c>
      <c r="Q148" s="22">
        <f t="shared" si="20"/>
        <v>0</v>
      </c>
      <c r="R148" s="22">
        <f t="shared" si="21"/>
        <v>0</v>
      </c>
      <c r="S148" s="9" t="str">
        <f t="shared" si="22"/>
        <v>-</v>
      </c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  <c r="HW148" s="28"/>
      <c r="HX148" s="28"/>
      <c r="HY148" s="28"/>
      <c r="HZ148" s="28"/>
      <c r="IA148" s="28"/>
      <c r="IB148" s="28"/>
      <c r="IC148" s="28"/>
      <c r="ID148" s="28"/>
      <c r="IE148" s="28"/>
      <c r="IF148" s="28"/>
      <c r="IG148" s="28"/>
      <c r="IH148" s="28"/>
      <c r="II148" s="28"/>
      <c r="IJ148" s="28"/>
      <c r="IK148" s="28"/>
      <c r="IL148" s="28"/>
      <c r="IM148" s="28"/>
      <c r="IN148" s="28"/>
      <c r="IO148" s="28"/>
      <c r="IP148" s="28"/>
      <c r="IQ148" s="28"/>
      <c r="IR148" s="28"/>
      <c r="IS148" s="28"/>
      <c r="IT148" s="29"/>
    </row>
    <row r="149" spans="1:254" ht="37.25" customHeight="1">
      <c r="A149" s="354" t="s">
        <v>1510</v>
      </c>
      <c r="B149" s="4" t="s">
        <v>1610</v>
      </c>
      <c r="C149" s="4" t="s">
        <v>1611</v>
      </c>
      <c r="D149" s="8">
        <v>1</v>
      </c>
      <c r="E149" s="181">
        <v>205</v>
      </c>
      <c r="F149" s="17"/>
      <c r="G149" s="18"/>
      <c r="H149" s="19"/>
      <c r="I149" s="20"/>
      <c r="J149" s="355" t="s">
        <v>804</v>
      </c>
      <c r="K149" s="356" t="s">
        <v>804</v>
      </c>
      <c r="L149" s="357" t="s">
        <v>804</v>
      </c>
      <c r="M149" s="358" t="s">
        <v>804</v>
      </c>
      <c r="N149" s="54" t="s">
        <v>804</v>
      </c>
      <c r="O149" s="55" t="s">
        <v>804</v>
      </c>
      <c r="P149" s="147" t="s">
        <v>804</v>
      </c>
      <c r="Q149" s="22">
        <f t="shared" si="20"/>
        <v>0</v>
      </c>
      <c r="R149" s="22">
        <f t="shared" si="21"/>
        <v>0</v>
      </c>
      <c r="S149" s="9" t="str">
        <f t="shared" si="22"/>
        <v>-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  <c r="GO149" s="28"/>
      <c r="GP149" s="28"/>
      <c r="GQ149" s="28"/>
      <c r="GR149" s="28"/>
      <c r="GS149" s="28"/>
      <c r="GT149" s="28"/>
      <c r="GU149" s="28"/>
      <c r="GV149" s="28"/>
      <c r="GW149" s="28"/>
      <c r="GX149" s="28"/>
      <c r="GY149" s="28"/>
      <c r="GZ149" s="28"/>
      <c r="HA149" s="28"/>
      <c r="HB149" s="28"/>
      <c r="HC149" s="28"/>
      <c r="HD149" s="28"/>
      <c r="HE149" s="28"/>
      <c r="HF149" s="28"/>
      <c r="HG149" s="28"/>
      <c r="HH149" s="28"/>
      <c r="HI149" s="28"/>
      <c r="HJ149" s="28"/>
      <c r="HK149" s="28"/>
      <c r="HL149" s="28"/>
      <c r="HM149" s="28"/>
      <c r="HN149" s="28"/>
      <c r="HO149" s="28"/>
      <c r="HP149" s="28"/>
      <c r="HQ149" s="28"/>
      <c r="HR149" s="28"/>
      <c r="HS149" s="28"/>
      <c r="HT149" s="28"/>
      <c r="HU149" s="28"/>
      <c r="HV149" s="28"/>
      <c r="HW149" s="28"/>
      <c r="HX149" s="28"/>
      <c r="HY149" s="28"/>
      <c r="HZ149" s="28"/>
      <c r="IA149" s="28"/>
      <c r="IB149" s="28"/>
      <c r="IC149" s="28"/>
      <c r="ID149" s="28"/>
      <c r="IE149" s="28"/>
      <c r="IF149" s="28"/>
      <c r="IG149" s="28"/>
      <c r="IH149" s="28"/>
      <c r="II149" s="28"/>
      <c r="IJ149" s="28"/>
      <c r="IK149" s="28"/>
      <c r="IL149" s="28"/>
      <c r="IM149" s="28"/>
      <c r="IN149" s="28"/>
      <c r="IO149" s="28"/>
      <c r="IP149" s="28"/>
      <c r="IQ149" s="28"/>
      <c r="IR149" s="28"/>
      <c r="IS149" s="28"/>
      <c r="IT149" s="29"/>
    </row>
    <row r="150" spans="1:254" ht="37.25" customHeight="1">
      <c r="A150" s="354" t="s">
        <v>1510</v>
      </c>
      <c r="B150" s="4" t="s">
        <v>1612</v>
      </c>
      <c r="C150" s="4" t="s">
        <v>1613</v>
      </c>
      <c r="D150" s="8">
        <v>1</v>
      </c>
      <c r="E150" s="181">
        <v>203</v>
      </c>
      <c r="F150" s="17"/>
      <c r="G150" s="18"/>
      <c r="H150" s="19"/>
      <c r="I150" s="20"/>
      <c r="J150" s="355" t="s">
        <v>804</v>
      </c>
      <c r="K150" s="356" t="s">
        <v>804</v>
      </c>
      <c r="L150" s="357" t="s">
        <v>804</v>
      </c>
      <c r="M150" s="358" t="s">
        <v>804</v>
      </c>
      <c r="N150" s="54" t="s">
        <v>804</v>
      </c>
      <c r="O150" s="55" t="s">
        <v>804</v>
      </c>
      <c r="P150" s="147" t="s">
        <v>804</v>
      </c>
      <c r="Q150" s="22">
        <f t="shared" si="20"/>
        <v>0</v>
      </c>
      <c r="R150" s="22">
        <f t="shared" si="21"/>
        <v>0</v>
      </c>
      <c r="S150" s="9" t="str">
        <f t="shared" si="22"/>
        <v>-</v>
      </c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9"/>
    </row>
    <row r="151" spans="1:254" ht="37.25" customHeight="1">
      <c r="A151" s="354" t="s">
        <v>1510</v>
      </c>
      <c r="B151" s="4" t="s">
        <v>1614</v>
      </c>
      <c r="C151" s="4" t="s">
        <v>1615</v>
      </c>
      <c r="D151" s="8">
        <v>1</v>
      </c>
      <c r="E151" s="181">
        <v>191</v>
      </c>
      <c r="F151" s="17"/>
      <c r="G151" s="18"/>
      <c r="H151" s="19"/>
      <c r="I151" s="20"/>
      <c r="J151" s="355" t="s">
        <v>804</v>
      </c>
      <c r="K151" s="356" t="s">
        <v>804</v>
      </c>
      <c r="L151" s="357" t="s">
        <v>804</v>
      </c>
      <c r="M151" s="358" t="s">
        <v>804</v>
      </c>
      <c r="N151" s="54" t="s">
        <v>804</v>
      </c>
      <c r="O151" s="55" t="s">
        <v>804</v>
      </c>
      <c r="P151" s="147" t="s">
        <v>804</v>
      </c>
      <c r="Q151" s="22">
        <f t="shared" si="20"/>
        <v>0</v>
      </c>
      <c r="R151" s="22">
        <f t="shared" si="21"/>
        <v>0</v>
      </c>
      <c r="S151" s="9" t="str">
        <f t="shared" si="22"/>
        <v>-</v>
      </c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9"/>
    </row>
    <row r="152" spans="1:254" ht="37.25" customHeight="1">
      <c r="A152" s="354" t="s">
        <v>1510</v>
      </c>
      <c r="B152" s="4" t="s">
        <v>1616</v>
      </c>
      <c r="C152" s="4" t="s">
        <v>1617</v>
      </c>
      <c r="D152" s="8">
        <v>1</v>
      </c>
      <c r="E152" s="181">
        <v>153</v>
      </c>
      <c r="F152" s="17"/>
      <c r="G152" s="18"/>
      <c r="H152" s="19"/>
      <c r="I152" s="20"/>
      <c r="J152" s="355" t="s">
        <v>804</v>
      </c>
      <c r="K152" s="356" t="s">
        <v>804</v>
      </c>
      <c r="L152" s="357" t="s">
        <v>804</v>
      </c>
      <c r="M152" s="358" t="s">
        <v>804</v>
      </c>
      <c r="N152" s="54" t="s">
        <v>804</v>
      </c>
      <c r="O152" s="55" t="s">
        <v>804</v>
      </c>
      <c r="P152" s="147" t="s">
        <v>804</v>
      </c>
      <c r="Q152" s="22">
        <f t="shared" si="20"/>
        <v>0</v>
      </c>
      <c r="R152" s="22">
        <f t="shared" si="21"/>
        <v>0</v>
      </c>
      <c r="S152" s="9" t="str">
        <f t="shared" si="22"/>
        <v>-</v>
      </c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9"/>
    </row>
    <row r="153" spans="1:254" ht="37.25" customHeight="1">
      <c r="A153" s="354" t="s">
        <v>1510</v>
      </c>
      <c r="B153" s="4" t="s">
        <v>1618</v>
      </c>
      <c r="C153" s="4" t="s">
        <v>1619</v>
      </c>
      <c r="D153" s="8">
        <v>1</v>
      </c>
      <c r="E153" s="181">
        <v>192</v>
      </c>
      <c r="F153" s="17"/>
      <c r="G153" s="18"/>
      <c r="H153" s="19"/>
      <c r="I153" s="20"/>
      <c r="J153" s="355" t="s">
        <v>804</v>
      </c>
      <c r="K153" s="356" t="s">
        <v>804</v>
      </c>
      <c r="L153" s="357" t="s">
        <v>804</v>
      </c>
      <c r="M153" s="358" t="s">
        <v>804</v>
      </c>
      <c r="N153" s="54" t="s">
        <v>804</v>
      </c>
      <c r="O153" s="55" t="s">
        <v>804</v>
      </c>
      <c r="P153" s="147" t="s">
        <v>804</v>
      </c>
      <c r="Q153" s="22">
        <f t="shared" si="20"/>
        <v>0</v>
      </c>
      <c r="R153" s="22">
        <f t="shared" si="21"/>
        <v>0</v>
      </c>
      <c r="S153" s="9" t="str">
        <f t="shared" si="22"/>
        <v>-</v>
      </c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9"/>
    </row>
    <row r="154" spans="1:254" ht="37.25" customHeight="1">
      <c r="A154" s="354" t="s">
        <v>1510</v>
      </c>
      <c r="B154" s="4" t="s">
        <v>1620</v>
      </c>
      <c r="C154" s="4" t="s">
        <v>1621</v>
      </c>
      <c r="D154" s="8">
        <v>1</v>
      </c>
      <c r="E154" s="181">
        <v>185</v>
      </c>
      <c r="F154" s="17"/>
      <c r="G154" s="18"/>
      <c r="H154" s="19"/>
      <c r="I154" s="20"/>
      <c r="J154" s="355" t="s">
        <v>804</v>
      </c>
      <c r="K154" s="356" t="s">
        <v>804</v>
      </c>
      <c r="L154" s="357" t="s">
        <v>804</v>
      </c>
      <c r="M154" s="358" t="s">
        <v>804</v>
      </c>
      <c r="N154" s="54" t="s">
        <v>804</v>
      </c>
      <c r="O154" s="55" t="s">
        <v>804</v>
      </c>
      <c r="P154" s="147" t="s">
        <v>804</v>
      </c>
      <c r="Q154" s="22">
        <f t="shared" si="20"/>
        <v>0</v>
      </c>
      <c r="R154" s="22">
        <f t="shared" si="21"/>
        <v>0</v>
      </c>
      <c r="S154" s="9" t="str">
        <f t="shared" si="22"/>
        <v>-</v>
      </c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9"/>
    </row>
    <row r="155" spans="1:254" ht="37.25" customHeight="1">
      <c r="A155" s="354" t="s">
        <v>1510</v>
      </c>
      <c r="B155" s="4" t="s">
        <v>1622</v>
      </c>
      <c r="C155" s="4" t="s">
        <v>1623</v>
      </c>
      <c r="D155" s="8">
        <v>1</v>
      </c>
      <c r="E155" s="181">
        <v>153</v>
      </c>
      <c r="F155" s="17"/>
      <c r="G155" s="18"/>
      <c r="H155" s="19"/>
      <c r="I155" s="20"/>
      <c r="J155" s="355" t="s">
        <v>804</v>
      </c>
      <c r="K155" s="356" t="s">
        <v>804</v>
      </c>
      <c r="L155" s="357" t="s">
        <v>804</v>
      </c>
      <c r="M155" s="358" t="s">
        <v>804</v>
      </c>
      <c r="N155" s="54" t="s">
        <v>804</v>
      </c>
      <c r="O155" s="55" t="s">
        <v>804</v>
      </c>
      <c r="P155" s="147" t="s">
        <v>804</v>
      </c>
      <c r="Q155" s="22">
        <f t="shared" si="20"/>
        <v>0</v>
      </c>
      <c r="R155" s="22">
        <f t="shared" si="21"/>
        <v>0</v>
      </c>
      <c r="S155" s="9" t="str">
        <f t="shared" si="22"/>
        <v>-</v>
      </c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9"/>
    </row>
    <row r="156" spans="1:254" ht="37.25" customHeight="1">
      <c r="A156" s="354" t="s">
        <v>1510</v>
      </c>
      <c r="B156" s="4" t="s">
        <v>1624</v>
      </c>
      <c r="C156" s="4" t="s">
        <v>1625</v>
      </c>
      <c r="D156" s="8">
        <v>1</v>
      </c>
      <c r="E156" s="181">
        <v>147</v>
      </c>
      <c r="F156" s="17"/>
      <c r="G156" s="18"/>
      <c r="H156" s="19"/>
      <c r="I156" s="20"/>
      <c r="J156" s="355" t="s">
        <v>804</v>
      </c>
      <c r="K156" s="356" t="s">
        <v>804</v>
      </c>
      <c r="L156" s="357" t="s">
        <v>804</v>
      </c>
      <c r="M156" s="358" t="s">
        <v>804</v>
      </c>
      <c r="N156" s="54" t="s">
        <v>804</v>
      </c>
      <c r="O156" s="55" t="s">
        <v>804</v>
      </c>
      <c r="P156" s="147" t="s">
        <v>804</v>
      </c>
      <c r="Q156" s="22">
        <f t="shared" si="20"/>
        <v>0</v>
      </c>
      <c r="R156" s="22">
        <f t="shared" si="21"/>
        <v>0</v>
      </c>
      <c r="S156" s="9" t="str">
        <f t="shared" si="22"/>
        <v>-</v>
      </c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9"/>
    </row>
    <row r="157" spans="1:254" ht="37.25" customHeight="1">
      <c r="A157" s="354" t="s">
        <v>1510</v>
      </c>
      <c r="B157" s="4" t="s">
        <v>1626</v>
      </c>
      <c r="C157" s="4" t="s">
        <v>1627</v>
      </c>
      <c r="D157" s="8">
        <v>1</v>
      </c>
      <c r="E157" s="181">
        <v>179</v>
      </c>
      <c r="F157" s="17"/>
      <c r="G157" s="18"/>
      <c r="H157" s="19"/>
      <c r="I157" s="20"/>
      <c r="J157" s="355" t="s">
        <v>804</v>
      </c>
      <c r="K157" s="356" t="s">
        <v>804</v>
      </c>
      <c r="L157" s="357" t="s">
        <v>804</v>
      </c>
      <c r="M157" s="358" t="s">
        <v>804</v>
      </c>
      <c r="N157" s="54" t="s">
        <v>804</v>
      </c>
      <c r="O157" s="55" t="s">
        <v>804</v>
      </c>
      <c r="P157" s="147" t="s">
        <v>804</v>
      </c>
      <c r="Q157" s="22">
        <f t="shared" si="20"/>
        <v>0</v>
      </c>
      <c r="R157" s="22">
        <f t="shared" si="21"/>
        <v>0</v>
      </c>
      <c r="S157" s="9" t="str">
        <f t="shared" si="22"/>
        <v>-</v>
      </c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9"/>
    </row>
    <row r="158" spans="1:254" ht="37.25" customHeight="1">
      <c r="A158" s="354" t="s">
        <v>1510</v>
      </c>
      <c r="B158" s="4" t="s">
        <v>1628</v>
      </c>
      <c r="C158" s="4" t="s">
        <v>1629</v>
      </c>
      <c r="D158" s="8">
        <v>1</v>
      </c>
      <c r="E158" s="181">
        <v>185</v>
      </c>
      <c r="F158" s="17"/>
      <c r="G158" s="18"/>
      <c r="H158" s="19"/>
      <c r="I158" s="20"/>
      <c r="J158" s="355" t="s">
        <v>804</v>
      </c>
      <c r="K158" s="356" t="s">
        <v>804</v>
      </c>
      <c r="L158" s="357" t="s">
        <v>804</v>
      </c>
      <c r="M158" s="358" t="s">
        <v>804</v>
      </c>
      <c r="N158" s="54" t="s">
        <v>804</v>
      </c>
      <c r="O158" s="55" t="s">
        <v>804</v>
      </c>
      <c r="P158" s="147" t="s">
        <v>804</v>
      </c>
      <c r="Q158" s="22">
        <f t="shared" si="20"/>
        <v>0</v>
      </c>
      <c r="R158" s="22">
        <f t="shared" si="21"/>
        <v>0</v>
      </c>
      <c r="S158" s="9" t="str">
        <f t="shared" si="22"/>
        <v>-</v>
      </c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9"/>
    </row>
    <row r="159" spans="1:254" ht="37.25" customHeight="1">
      <c r="A159" s="354" t="s">
        <v>1510</v>
      </c>
      <c r="B159" s="4" t="s">
        <v>1630</v>
      </c>
      <c r="C159" s="4" t="s">
        <v>1631</v>
      </c>
      <c r="D159" s="8">
        <v>1</v>
      </c>
      <c r="E159" s="181">
        <v>151</v>
      </c>
      <c r="F159" s="17"/>
      <c r="G159" s="18"/>
      <c r="H159" s="19"/>
      <c r="I159" s="20"/>
      <c r="J159" s="355" t="s">
        <v>804</v>
      </c>
      <c r="K159" s="356" t="s">
        <v>804</v>
      </c>
      <c r="L159" s="357" t="s">
        <v>804</v>
      </c>
      <c r="M159" s="358" t="s">
        <v>804</v>
      </c>
      <c r="N159" s="54" t="s">
        <v>804</v>
      </c>
      <c r="O159" s="55" t="s">
        <v>804</v>
      </c>
      <c r="P159" s="147" t="s">
        <v>804</v>
      </c>
      <c r="Q159" s="22">
        <f t="shared" si="20"/>
        <v>0</v>
      </c>
      <c r="R159" s="22">
        <f t="shared" si="21"/>
        <v>0</v>
      </c>
      <c r="S159" s="9" t="str">
        <f t="shared" si="22"/>
        <v>-</v>
      </c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  <c r="GO159" s="28"/>
      <c r="GP159" s="28"/>
      <c r="GQ159" s="28"/>
      <c r="GR159" s="28"/>
      <c r="GS159" s="28"/>
      <c r="GT159" s="28"/>
      <c r="GU159" s="28"/>
      <c r="GV159" s="28"/>
      <c r="GW159" s="28"/>
      <c r="GX159" s="28"/>
      <c r="GY159" s="28"/>
      <c r="GZ159" s="28"/>
      <c r="HA159" s="28"/>
      <c r="HB159" s="28"/>
      <c r="HC159" s="28"/>
      <c r="HD159" s="28"/>
      <c r="HE159" s="28"/>
      <c r="HF159" s="28"/>
      <c r="HG159" s="28"/>
      <c r="HH159" s="28"/>
      <c r="HI159" s="28"/>
      <c r="HJ159" s="28"/>
      <c r="HK159" s="28"/>
      <c r="HL159" s="28"/>
      <c r="HM159" s="28"/>
      <c r="HN159" s="28"/>
      <c r="HO159" s="28"/>
      <c r="HP159" s="28"/>
      <c r="HQ159" s="28"/>
      <c r="HR159" s="28"/>
      <c r="HS159" s="28"/>
      <c r="HT159" s="28"/>
      <c r="HU159" s="28"/>
      <c r="HV159" s="28"/>
      <c r="HW159" s="28"/>
      <c r="HX159" s="28"/>
      <c r="HY159" s="28"/>
      <c r="HZ159" s="28"/>
      <c r="IA159" s="28"/>
      <c r="IB159" s="28"/>
      <c r="IC159" s="28"/>
      <c r="ID159" s="28"/>
      <c r="IE159" s="28"/>
      <c r="IF159" s="28"/>
      <c r="IG159" s="28"/>
      <c r="IH159" s="28"/>
      <c r="II159" s="28"/>
      <c r="IJ159" s="28"/>
      <c r="IK159" s="28"/>
      <c r="IL159" s="28"/>
      <c r="IM159" s="28"/>
      <c r="IN159" s="28"/>
      <c r="IO159" s="28"/>
      <c r="IP159" s="28"/>
      <c r="IQ159" s="28"/>
      <c r="IR159" s="28"/>
      <c r="IS159" s="28"/>
      <c r="IT159" s="29"/>
    </row>
    <row r="160" spans="1:254" ht="37.25" customHeight="1">
      <c r="A160" s="354" t="s">
        <v>1510</v>
      </c>
      <c r="B160" s="4" t="s">
        <v>1632</v>
      </c>
      <c r="C160" s="4" t="s">
        <v>1633</v>
      </c>
      <c r="D160" s="8">
        <v>1</v>
      </c>
      <c r="E160" s="181">
        <v>141</v>
      </c>
      <c r="F160" s="17"/>
      <c r="G160" s="18"/>
      <c r="H160" s="19"/>
      <c r="I160" s="20"/>
      <c r="J160" s="355" t="s">
        <v>804</v>
      </c>
      <c r="K160" s="356" t="s">
        <v>804</v>
      </c>
      <c r="L160" s="357" t="s">
        <v>804</v>
      </c>
      <c r="M160" s="358" t="s">
        <v>804</v>
      </c>
      <c r="N160" s="54" t="s">
        <v>804</v>
      </c>
      <c r="O160" s="55" t="s">
        <v>804</v>
      </c>
      <c r="P160" s="147" t="s">
        <v>804</v>
      </c>
      <c r="Q160" s="22">
        <f t="shared" si="20"/>
        <v>0</v>
      </c>
      <c r="R160" s="22">
        <f t="shared" si="21"/>
        <v>0</v>
      </c>
      <c r="S160" s="9" t="str">
        <f t="shared" si="22"/>
        <v>-</v>
      </c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  <c r="GO160" s="28"/>
      <c r="GP160" s="28"/>
      <c r="GQ160" s="28"/>
      <c r="GR160" s="28"/>
      <c r="GS160" s="28"/>
      <c r="GT160" s="28"/>
      <c r="GU160" s="28"/>
      <c r="GV160" s="28"/>
      <c r="GW160" s="28"/>
      <c r="GX160" s="28"/>
      <c r="GY160" s="28"/>
      <c r="GZ160" s="28"/>
      <c r="HA160" s="28"/>
      <c r="HB160" s="28"/>
      <c r="HC160" s="28"/>
      <c r="HD160" s="28"/>
      <c r="HE160" s="28"/>
      <c r="HF160" s="28"/>
      <c r="HG160" s="28"/>
      <c r="HH160" s="28"/>
      <c r="HI160" s="28"/>
      <c r="HJ160" s="28"/>
      <c r="HK160" s="28"/>
      <c r="HL160" s="28"/>
      <c r="HM160" s="28"/>
      <c r="HN160" s="28"/>
      <c r="HO160" s="28"/>
      <c r="HP160" s="28"/>
      <c r="HQ160" s="28"/>
      <c r="HR160" s="28"/>
      <c r="HS160" s="28"/>
      <c r="HT160" s="28"/>
      <c r="HU160" s="28"/>
      <c r="HV160" s="28"/>
      <c r="HW160" s="28"/>
      <c r="HX160" s="28"/>
      <c r="HY160" s="28"/>
      <c r="HZ160" s="28"/>
      <c r="IA160" s="28"/>
      <c r="IB160" s="28"/>
      <c r="IC160" s="28"/>
      <c r="ID160" s="28"/>
      <c r="IE160" s="28"/>
      <c r="IF160" s="28"/>
      <c r="IG160" s="28"/>
      <c r="IH160" s="28"/>
      <c r="II160" s="28"/>
      <c r="IJ160" s="28"/>
      <c r="IK160" s="28"/>
      <c r="IL160" s="28"/>
      <c r="IM160" s="28"/>
      <c r="IN160" s="28"/>
      <c r="IO160" s="28"/>
      <c r="IP160" s="28"/>
      <c r="IQ160" s="28"/>
      <c r="IR160" s="28"/>
      <c r="IS160" s="28"/>
      <c r="IT160" s="29"/>
    </row>
    <row r="161" spans="1:254" ht="37.25" customHeight="1">
      <c r="A161" s="354" t="s">
        <v>1510</v>
      </c>
      <c r="B161" s="4" t="s">
        <v>1634</v>
      </c>
      <c r="C161" s="4" t="s">
        <v>1635</v>
      </c>
      <c r="D161" s="8">
        <v>1</v>
      </c>
      <c r="E161" s="181">
        <v>147</v>
      </c>
      <c r="F161" s="17"/>
      <c r="G161" s="18"/>
      <c r="H161" s="19"/>
      <c r="I161" s="20"/>
      <c r="J161" s="355" t="s">
        <v>804</v>
      </c>
      <c r="K161" s="356" t="s">
        <v>804</v>
      </c>
      <c r="L161" s="357" t="s">
        <v>804</v>
      </c>
      <c r="M161" s="358" t="s">
        <v>804</v>
      </c>
      <c r="N161" s="54" t="s">
        <v>804</v>
      </c>
      <c r="O161" s="55" t="s">
        <v>804</v>
      </c>
      <c r="P161" s="147" t="s">
        <v>804</v>
      </c>
      <c r="Q161" s="22">
        <f t="shared" si="20"/>
        <v>0</v>
      </c>
      <c r="R161" s="22">
        <f t="shared" si="21"/>
        <v>0</v>
      </c>
      <c r="S161" s="9" t="str">
        <f t="shared" si="22"/>
        <v>-</v>
      </c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  <c r="GO161" s="28"/>
      <c r="GP161" s="28"/>
      <c r="GQ161" s="28"/>
      <c r="GR161" s="28"/>
      <c r="GS161" s="28"/>
      <c r="GT161" s="28"/>
      <c r="GU161" s="28"/>
      <c r="GV161" s="28"/>
      <c r="GW161" s="28"/>
      <c r="GX161" s="28"/>
      <c r="GY161" s="28"/>
      <c r="GZ161" s="28"/>
      <c r="HA161" s="28"/>
      <c r="HB161" s="28"/>
      <c r="HC161" s="28"/>
      <c r="HD161" s="28"/>
      <c r="HE161" s="28"/>
      <c r="HF161" s="28"/>
      <c r="HG161" s="28"/>
      <c r="HH161" s="28"/>
      <c r="HI161" s="28"/>
      <c r="HJ161" s="28"/>
      <c r="HK161" s="28"/>
      <c r="HL161" s="28"/>
      <c r="HM161" s="28"/>
      <c r="HN161" s="28"/>
      <c r="HO161" s="28"/>
      <c r="HP161" s="28"/>
      <c r="HQ161" s="28"/>
      <c r="HR161" s="28"/>
      <c r="HS161" s="28"/>
      <c r="HT161" s="28"/>
      <c r="HU161" s="28"/>
      <c r="HV161" s="28"/>
      <c r="HW161" s="28"/>
      <c r="HX161" s="28"/>
      <c r="HY161" s="28"/>
      <c r="HZ161" s="28"/>
      <c r="IA161" s="28"/>
      <c r="IB161" s="28"/>
      <c r="IC161" s="28"/>
      <c r="ID161" s="28"/>
      <c r="IE161" s="28"/>
      <c r="IF161" s="28"/>
      <c r="IG161" s="28"/>
      <c r="IH161" s="28"/>
      <c r="II161" s="28"/>
      <c r="IJ161" s="28"/>
      <c r="IK161" s="28"/>
      <c r="IL161" s="28"/>
      <c r="IM161" s="28"/>
      <c r="IN161" s="28"/>
      <c r="IO161" s="28"/>
      <c r="IP161" s="28"/>
      <c r="IQ161" s="28"/>
      <c r="IR161" s="28"/>
      <c r="IS161" s="28"/>
      <c r="IT161" s="29"/>
    </row>
    <row r="162" spans="1:254" ht="37.25" customHeight="1">
      <c r="A162" s="354" t="s">
        <v>1510</v>
      </c>
      <c r="B162" s="4" t="s">
        <v>1636</v>
      </c>
      <c r="C162" s="4" t="s">
        <v>1637</v>
      </c>
      <c r="D162" s="8">
        <v>1</v>
      </c>
      <c r="E162" s="181">
        <v>146</v>
      </c>
      <c r="F162" s="17"/>
      <c r="G162" s="18"/>
      <c r="H162" s="19"/>
      <c r="I162" s="20"/>
      <c r="J162" s="355" t="s">
        <v>804</v>
      </c>
      <c r="K162" s="356" t="s">
        <v>804</v>
      </c>
      <c r="L162" s="357" t="s">
        <v>804</v>
      </c>
      <c r="M162" s="358" t="s">
        <v>804</v>
      </c>
      <c r="N162" s="54" t="s">
        <v>804</v>
      </c>
      <c r="O162" s="55" t="s">
        <v>804</v>
      </c>
      <c r="P162" s="147" t="s">
        <v>804</v>
      </c>
      <c r="Q162" s="22">
        <f t="shared" si="20"/>
        <v>0</v>
      </c>
      <c r="R162" s="22">
        <f t="shared" si="21"/>
        <v>0</v>
      </c>
      <c r="S162" s="9" t="str">
        <f t="shared" si="22"/>
        <v>-</v>
      </c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  <c r="GO162" s="28"/>
      <c r="GP162" s="28"/>
      <c r="GQ162" s="28"/>
      <c r="GR162" s="28"/>
      <c r="GS162" s="28"/>
      <c r="GT162" s="28"/>
      <c r="GU162" s="28"/>
      <c r="GV162" s="28"/>
      <c r="GW162" s="28"/>
      <c r="GX162" s="28"/>
      <c r="GY162" s="28"/>
      <c r="GZ162" s="28"/>
      <c r="HA162" s="28"/>
      <c r="HB162" s="28"/>
      <c r="HC162" s="28"/>
      <c r="HD162" s="28"/>
      <c r="HE162" s="28"/>
      <c r="HF162" s="28"/>
      <c r="HG162" s="28"/>
      <c r="HH162" s="28"/>
      <c r="HI162" s="28"/>
      <c r="HJ162" s="28"/>
      <c r="HK162" s="28"/>
      <c r="HL162" s="28"/>
      <c r="HM162" s="28"/>
      <c r="HN162" s="28"/>
      <c r="HO162" s="28"/>
      <c r="HP162" s="28"/>
      <c r="HQ162" s="28"/>
      <c r="HR162" s="28"/>
      <c r="HS162" s="28"/>
      <c r="HT162" s="28"/>
      <c r="HU162" s="28"/>
      <c r="HV162" s="28"/>
      <c r="HW162" s="28"/>
      <c r="HX162" s="28"/>
      <c r="HY162" s="28"/>
      <c r="HZ162" s="28"/>
      <c r="IA162" s="28"/>
      <c r="IB162" s="28"/>
      <c r="IC162" s="28"/>
      <c r="ID162" s="28"/>
      <c r="IE162" s="28"/>
      <c r="IF162" s="28"/>
      <c r="IG162" s="28"/>
      <c r="IH162" s="28"/>
      <c r="II162" s="28"/>
      <c r="IJ162" s="28"/>
      <c r="IK162" s="28"/>
      <c r="IL162" s="28"/>
      <c r="IM162" s="28"/>
      <c r="IN162" s="28"/>
      <c r="IO162" s="28"/>
      <c r="IP162" s="28"/>
      <c r="IQ162" s="28"/>
      <c r="IR162" s="28"/>
      <c r="IS162" s="28"/>
      <c r="IT162" s="29"/>
    </row>
    <row r="163" spans="1:254" ht="37.25" customHeight="1">
      <c r="A163" s="354" t="s">
        <v>1510</v>
      </c>
      <c r="B163" s="4" t="s">
        <v>1638</v>
      </c>
      <c r="C163" s="4" t="s">
        <v>1639</v>
      </c>
      <c r="D163" s="8">
        <v>1</v>
      </c>
      <c r="E163" s="181">
        <v>143</v>
      </c>
      <c r="F163" s="17"/>
      <c r="G163" s="18"/>
      <c r="H163" s="19"/>
      <c r="I163" s="20"/>
      <c r="J163" s="355" t="s">
        <v>804</v>
      </c>
      <c r="K163" s="356" t="s">
        <v>804</v>
      </c>
      <c r="L163" s="357" t="s">
        <v>804</v>
      </c>
      <c r="M163" s="358" t="s">
        <v>804</v>
      </c>
      <c r="N163" s="54" t="s">
        <v>804</v>
      </c>
      <c r="O163" s="55" t="s">
        <v>804</v>
      </c>
      <c r="P163" s="147" t="s">
        <v>804</v>
      </c>
      <c r="Q163" s="22">
        <f t="shared" si="20"/>
        <v>0</v>
      </c>
      <c r="R163" s="22">
        <f t="shared" si="21"/>
        <v>0</v>
      </c>
      <c r="S163" s="9" t="str">
        <f t="shared" si="22"/>
        <v>-</v>
      </c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  <c r="GO163" s="28"/>
      <c r="GP163" s="28"/>
      <c r="GQ163" s="28"/>
      <c r="GR163" s="28"/>
      <c r="GS163" s="28"/>
      <c r="GT163" s="28"/>
      <c r="GU163" s="28"/>
      <c r="GV163" s="28"/>
      <c r="GW163" s="28"/>
      <c r="GX163" s="28"/>
      <c r="GY163" s="28"/>
      <c r="GZ163" s="28"/>
      <c r="HA163" s="28"/>
      <c r="HB163" s="28"/>
      <c r="HC163" s="28"/>
      <c r="HD163" s="28"/>
      <c r="HE163" s="28"/>
      <c r="HF163" s="28"/>
      <c r="HG163" s="28"/>
      <c r="HH163" s="28"/>
      <c r="HI163" s="28"/>
      <c r="HJ163" s="28"/>
      <c r="HK163" s="28"/>
      <c r="HL163" s="28"/>
      <c r="HM163" s="28"/>
      <c r="HN163" s="28"/>
      <c r="HO163" s="28"/>
      <c r="HP163" s="28"/>
      <c r="HQ163" s="28"/>
      <c r="HR163" s="28"/>
      <c r="HS163" s="28"/>
      <c r="HT163" s="28"/>
      <c r="HU163" s="28"/>
      <c r="HV163" s="28"/>
      <c r="HW163" s="28"/>
      <c r="HX163" s="28"/>
      <c r="HY163" s="28"/>
      <c r="HZ163" s="28"/>
      <c r="IA163" s="28"/>
      <c r="IB163" s="28"/>
      <c r="IC163" s="28"/>
      <c r="ID163" s="28"/>
      <c r="IE163" s="28"/>
      <c r="IF163" s="28"/>
      <c r="IG163" s="28"/>
      <c r="IH163" s="28"/>
      <c r="II163" s="28"/>
      <c r="IJ163" s="28"/>
      <c r="IK163" s="28"/>
      <c r="IL163" s="28"/>
      <c r="IM163" s="28"/>
      <c r="IN163" s="28"/>
      <c r="IO163" s="28"/>
      <c r="IP163" s="28"/>
      <c r="IQ163" s="28"/>
      <c r="IR163" s="28"/>
      <c r="IS163" s="28"/>
      <c r="IT163" s="29"/>
    </row>
    <row r="164" spans="1:254" ht="37.25" customHeight="1">
      <c r="A164" s="354" t="s">
        <v>1510</v>
      </c>
      <c r="B164" s="4" t="s">
        <v>1640</v>
      </c>
      <c r="C164" s="4" t="s">
        <v>1641</v>
      </c>
      <c r="D164" s="8">
        <v>1</v>
      </c>
      <c r="E164" s="181">
        <v>149</v>
      </c>
      <c r="F164" s="17"/>
      <c r="G164" s="18"/>
      <c r="H164" s="19"/>
      <c r="I164" s="20"/>
      <c r="J164" s="355" t="s">
        <v>804</v>
      </c>
      <c r="K164" s="356" t="s">
        <v>804</v>
      </c>
      <c r="L164" s="357" t="s">
        <v>804</v>
      </c>
      <c r="M164" s="358" t="s">
        <v>804</v>
      </c>
      <c r="N164" s="54" t="s">
        <v>804</v>
      </c>
      <c r="O164" s="55" t="s">
        <v>804</v>
      </c>
      <c r="P164" s="147" t="s">
        <v>804</v>
      </c>
      <c r="Q164" s="22">
        <f t="shared" si="20"/>
        <v>0</v>
      </c>
      <c r="R164" s="22">
        <f t="shared" si="21"/>
        <v>0</v>
      </c>
      <c r="S164" s="9" t="str">
        <f t="shared" si="22"/>
        <v>-</v>
      </c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8"/>
      <c r="GW164" s="28"/>
      <c r="GX164" s="28"/>
      <c r="GY164" s="28"/>
      <c r="GZ164" s="28"/>
      <c r="HA164" s="28"/>
      <c r="HB164" s="28"/>
      <c r="HC164" s="28"/>
      <c r="HD164" s="28"/>
      <c r="HE164" s="28"/>
      <c r="HF164" s="28"/>
      <c r="HG164" s="28"/>
      <c r="HH164" s="28"/>
      <c r="HI164" s="28"/>
      <c r="HJ164" s="28"/>
      <c r="HK164" s="28"/>
      <c r="HL164" s="28"/>
      <c r="HM164" s="28"/>
      <c r="HN164" s="28"/>
      <c r="HO164" s="28"/>
      <c r="HP164" s="28"/>
      <c r="HQ164" s="28"/>
      <c r="HR164" s="28"/>
      <c r="HS164" s="28"/>
      <c r="HT164" s="28"/>
      <c r="HU164" s="28"/>
      <c r="HV164" s="28"/>
      <c r="HW164" s="28"/>
      <c r="HX164" s="28"/>
      <c r="HY164" s="28"/>
      <c r="HZ164" s="28"/>
      <c r="IA164" s="28"/>
      <c r="IB164" s="28"/>
      <c r="IC164" s="28"/>
      <c r="ID164" s="28"/>
      <c r="IE164" s="28"/>
      <c r="IF164" s="28"/>
      <c r="IG164" s="28"/>
      <c r="IH164" s="28"/>
      <c r="II164" s="28"/>
      <c r="IJ164" s="28"/>
      <c r="IK164" s="28"/>
      <c r="IL164" s="28"/>
      <c r="IM164" s="28"/>
      <c r="IN164" s="28"/>
      <c r="IO164" s="28"/>
      <c r="IP164" s="28"/>
      <c r="IQ164" s="28"/>
      <c r="IR164" s="28"/>
      <c r="IS164" s="28"/>
      <c r="IT164" s="29"/>
    </row>
    <row r="165" spans="1:254" ht="37.25" customHeight="1">
      <c r="A165" s="56" t="s">
        <v>936</v>
      </c>
      <c r="B165" s="21"/>
      <c r="C165" s="344"/>
      <c r="D165" s="21"/>
      <c r="E165" s="325"/>
      <c r="F165" s="57">
        <f>SUMPRODUCT(D6:D164,F6:F164)</f>
        <v>0</v>
      </c>
      <c r="G165" s="58">
        <f>SUMPRODUCT(D6:D164,G6:G164)</f>
        <v>0</v>
      </c>
      <c r="H165" s="59">
        <f>SUMPRODUCT(D6:D164,H6:H164)</f>
        <v>0</v>
      </c>
      <c r="I165" s="60">
        <f>SUMPRODUCT(D6:D164,I6:I164)</f>
        <v>0</v>
      </c>
      <c r="J165" s="61">
        <f>SUM(J40:J164)+J36+J37+J34+J33+J32+J31+J25+J24+J23+J22+J21+J20+J19+J18+J17+J16+J15+J14+J13+J12+J11+J10+J9+J8+J6+J7</f>
        <v>0</v>
      </c>
      <c r="K165" s="62">
        <f>SUM(K40:K164)+K36+K37+K34+K33+K32+K31+K25+K24+K23+K22+K21+K20+K19+K18+K17+K16+K15+K14+K13+K12+K11+K10+K9+K8+K6+K7</f>
        <v>0</v>
      </c>
      <c r="L165" s="63">
        <f>SUM(L40:L164)+L36+L37+L34+L33+L32+L31+L25+L24+L23+L22+L21+L20+L19+L18+L17+L16+L15+L14+L13+L12+L11+L10+L9+L8+L6+L7</f>
        <v>0</v>
      </c>
      <c r="M165" s="8">
        <f>SUM(M40:M164)+M36+M37+M34+M33+M32+M31+M25+M24+M23+M22+M21+M20+M19+M18+M17+M16+M15+M14+M13+M12+M11+M10+M9+M8+M6+M7</f>
        <v>0</v>
      </c>
      <c r="N165" s="345">
        <f>SUMPRODUCT(D6:D164,N6:N164)</f>
        <v>0</v>
      </c>
      <c r="O165" s="346">
        <v>0</v>
      </c>
      <c r="P165" s="347">
        <f>P82+P83+P85+P84+P86+P87+P88+P89+(P90*4)+(4*P91)</f>
        <v>0</v>
      </c>
      <c r="Q165" s="22">
        <f>SUM(Q6:Q164)</f>
        <v>0</v>
      </c>
      <c r="R165" s="22">
        <f>SUM(R6:R164)</f>
        <v>0</v>
      </c>
      <c r="S165" s="67" t="str">
        <f t="shared" si="13"/>
        <v>-</v>
      </c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  <c r="GR165" s="28"/>
      <c r="GS165" s="28"/>
      <c r="GT165" s="28"/>
      <c r="GU165" s="28"/>
      <c r="GV165" s="28"/>
      <c r="GW165" s="28"/>
      <c r="GX165" s="28"/>
      <c r="GY165" s="28"/>
      <c r="GZ165" s="28"/>
      <c r="HA165" s="28"/>
      <c r="HB165" s="28"/>
      <c r="HC165" s="28"/>
      <c r="HD165" s="28"/>
      <c r="HE165" s="28"/>
      <c r="HF165" s="28"/>
      <c r="HG165" s="28"/>
      <c r="HH165" s="28"/>
      <c r="HI165" s="28"/>
      <c r="HJ165" s="28"/>
      <c r="HK165" s="28"/>
      <c r="HL165" s="28"/>
      <c r="HM165" s="28"/>
      <c r="HN165" s="28"/>
      <c r="HO165" s="28"/>
      <c r="HP165" s="28"/>
      <c r="HQ165" s="28"/>
      <c r="HR165" s="28"/>
      <c r="HS165" s="28"/>
      <c r="HT165" s="28"/>
      <c r="HU165" s="28"/>
      <c r="HV165" s="28"/>
      <c r="HW165" s="28"/>
      <c r="HX165" s="28"/>
      <c r="HY165" s="28"/>
      <c r="HZ165" s="28"/>
      <c r="IA165" s="28"/>
      <c r="IB165" s="28"/>
      <c r="IC165" s="28"/>
      <c r="ID165" s="28"/>
      <c r="IE165" s="28"/>
      <c r="IF165" s="28"/>
      <c r="IG165" s="28"/>
      <c r="IH165" s="28"/>
      <c r="II165" s="28"/>
      <c r="IJ165" s="28"/>
      <c r="IK165" s="28"/>
      <c r="IL165" s="28"/>
      <c r="IM165" s="28"/>
      <c r="IN165" s="28"/>
      <c r="IO165" s="28"/>
      <c r="IP165" s="28"/>
      <c r="IQ165" s="28"/>
      <c r="IR165" s="28"/>
      <c r="IS165" s="28"/>
      <c r="IT165" s="29"/>
    </row>
    <row r="166" spans="1:254" ht="21" customHeight="1">
      <c r="A166" s="65"/>
      <c r="B166" s="66"/>
      <c r="C166" s="66"/>
      <c r="D166" s="66"/>
      <c r="E166" s="183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150"/>
      <c r="Q166" s="64" t="s">
        <v>2</v>
      </c>
      <c r="R166" s="68"/>
      <c r="S166" s="186">
        <f>SUM(S6:S165)</f>
        <v>0</v>
      </c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69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69"/>
      <c r="DR166" s="69"/>
      <c r="DS166" s="69"/>
      <c r="DT166" s="69"/>
      <c r="DU166" s="69"/>
      <c r="DV166" s="69"/>
      <c r="DW166" s="69"/>
      <c r="DX166" s="69"/>
      <c r="DY166" s="69"/>
      <c r="DZ166" s="69"/>
      <c r="EA166" s="69"/>
      <c r="EB166" s="69"/>
      <c r="EC166" s="69"/>
      <c r="ED166" s="69"/>
      <c r="EE166" s="69"/>
      <c r="EF166" s="69"/>
      <c r="EG166" s="69"/>
      <c r="EH166" s="69"/>
      <c r="EI166" s="69"/>
      <c r="EJ166" s="69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EY166" s="69"/>
      <c r="EZ166" s="69"/>
      <c r="FA166" s="69"/>
      <c r="FB166" s="69"/>
      <c r="FC166" s="69"/>
      <c r="FD166" s="69"/>
      <c r="FE166" s="69"/>
      <c r="FF166" s="69"/>
      <c r="FG166" s="69"/>
      <c r="FH166" s="69"/>
      <c r="FI166" s="69"/>
      <c r="FJ166" s="69"/>
      <c r="FK166" s="69"/>
      <c r="FL166" s="69"/>
      <c r="FM166" s="69"/>
      <c r="FN166" s="69"/>
      <c r="FO166" s="69"/>
      <c r="FP166" s="69"/>
      <c r="FQ166" s="69"/>
      <c r="FR166" s="69"/>
      <c r="FS166" s="69"/>
      <c r="FT166" s="69"/>
      <c r="FU166" s="69"/>
      <c r="FV166" s="69"/>
      <c r="FW166" s="69"/>
      <c r="FX166" s="69"/>
      <c r="FY166" s="69"/>
      <c r="FZ166" s="69"/>
      <c r="GA166" s="69"/>
      <c r="GB166" s="69"/>
      <c r="GC166" s="69"/>
      <c r="GD166" s="69"/>
      <c r="GE166" s="69"/>
      <c r="GF166" s="69"/>
      <c r="GG166" s="69"/>
      <c r="GH166" s="69"/>
      <c r="GI166" s="69"/>
      <c r="GJ166" s="69"/>
      <c r="GK166" s="69"/>
      <c r="GL166" s="69"/>
      <c r="GM166" s="69"/>
      <c r="GN166" s="69"/>
      <c r="GO166" s="69"/>
      <c r="GP166" s="69"/>
      <c r="GQ166" s="69"/>
      <c r="GR166" s="69"/>
      <c r="GS166" s="69"/>
      <c r="GT166" s="69"/>
      <c r="GU166" s="69"/>
      <c r="GV166" s="69"/>
      <c r="GW166" s="69"/>
      <c r="GX166" s="69"/>
      <c r="GY166" s="69"/>
      <c r="GZ166" s="69"/>
      <c r="HA166" s="69"/>
      <c r="HB166" s="69"/>
      <c r="HC166" s="69"/>
      <c r="HD166" s="69"/>
      <c r="HE166" s="69"/>
      <c r="HF166" s="69"/>
      <c r="HG166" s="69"/>
      <c r="HH166" s="69"/>
      <c r="HI166" s="69"/>
      <c r="HJ166" s="69"/>
      <c r="HK166" s="69"/>
      <c r="HL166" s="69"/>
      <c r="HM166" s="69"/>
      <c r="HN166" s="69"/>
      <c r="HO166" s="69"/>
      <c r="HP166" s="69"/>
      <c r="HQ166" s="69"/>
      <c r="HR166" s="69"/>
      <c r="HS166" s="69"/>
      <c r="HT166" s="69"/>
      <c r="HU166" s="69"/>
      <c r="HV166" s="69"/>
      <c r="HW166" s="69"/>
      <c r="HX166" s="69"/>
      <c r="HY166" s="69"/>
      <c r="HZ166" s="69"/>
      <c r="IA166" s="69"/>
      <c r="IB166" s="69"/>
      <c r="IC166" s="69"/>
      <c r="ID166" s="69"/>
      <c r="IE166" s="69"/>
      <c r="IF166" s="69"/>
      <c r="IG166" s="69"/>
      <c r="IH166" s="69"/>
      <c r="II166" s="69"/>
      <c r="IJ166" s="69"/>
      <c r="IK166" s="69"/>
      <c r="IL166" s="69"/>
      <c r="IM166" s="69"/>
      <c r="IN166" s="69"/>
      <c r="IO166" s="69"/>
      <c r="IP166" s="69"/>
      <c r="IQ166" s="69"/>
      <c r="IR166" s="69"/>
      <c r="IS166" s="69"/>
      <c r="IT166" s="70"/>
    </row>
  </sheetData>
  <mergeCells count="3">
    <mergeCell ref="F1:O1"/>
    <mergeCell ref="A1:E1"/>
    <mergeCell ref="D4:E4"/>
  </mergeCells>
  <pageMargins left="0.5" right="0.5" top="0.75" bottom="0.75" header="0.27777800000000002" footer="0.27777800000000002"/>
  <pageSetup orientation="portrait"/>
  <headerFooter>
    <oddFooter>&amp;L&amp;"Helvetica,Regular"&amp;11&amp;K000000	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U79"/>
  <sheetViews>
    <sheetView showGridLines="0" zoomScale="50" zoomScaleNormal="157" workbookViewId="0">
      <selection activeCell="F2" sqref="F2"/>
    </sheetView>
  </sheetViews>
  <sheetFormatPr baseColWidth="10" defaultColWidth="30.5" defaultRowHeight="18" customHeight="1"/>
  <cols>
    <col min="1" max="3" width="25.6640625" style="23" customWidth="1"/>
    <col min="4" max="4" width="15.6640625" style="23" customWidth="1"/>
    <col min="5" max="5" width="15.6640625" style="174" customWidth="1"/>
    <col min="6" max="6" width="48.5" style="23" customWidth="1"/>
    <col min="7" max="12" width="19.33203125" style="23" customWidth="1"/>
    <col min="13" max="14" width="25.6640625" style="23" customWidth="1"/>
    <col min="15" max="15" width="23.33203125" style="175" bestFit="1" customWidth="1"/>
    <col min="16" max="16" width="16.5" style="339" customWidth="1"/>
    <col min="17" max="17" width="26.6640625" style="23" customWidth="1"/>
    <col min="18" max="256" width="30.5" style="23" customWidth="1"/>
    <col min="257" max="16384" width="30.5" style="23"/>
  </cols>
  <sheetData>
    <row r="1" spans="1:255" ht="131" customHeight="1">
      <c r="A1" s="374" t="s">
        <v>937</v>
      </c>
      <c r="B1" s="375"/>
      <c r="C1" s="375"/>
      <c r="D1" s="375"/>
      <c r="E1" s="375"/>
      <c r="F1" s="372" t="s">
        <v>1650</v>
      </c>
      <c r="G1" s="373"/>
      <c r="H1" s="373"/>
      <c r="I1" s="373"/>
      <c r="J1" s="373"/>
      <c r="K1" s="373"/>
      <c r="L1" s="373"/>
      <c r="M1" s="25"/>
      <c r="N1" s="71"/>
      <c r="P1" s="334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6"/>
    </row>
    <row r="2" spans="1:255" ht="25" customHeight="1">
      <c r="A2" s="141" t="s">
        <v>1452</v>
      </c>
      <c r="B2" s="4"/>
      <c r="C2" s="21"/>
      <c r="D2" s="21"/>
      <c r="E2" s="171"/>
      <c r="F2" s="72">
        <v>4</v>
      </c>
      <c r="G2" s="39"/>
      <c r="H2" s="39"/>
      <c r="I2" s="39"/>
      <c r="J2" s="21"/>
      <c r="K2" s="21"/>
      <c r="L2" s="73"/>
      <c r="M2" s="74"/>
      <c r="N2" s="16" t="s">
        <v>2</v>
      </c>
      <c r="O2" s="176">
        <f>O79</f>
        <v>0</v>
      </c>
      <c r="P2" s="335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9"/>
    </row>
    <row r="3" spans="1:255" ht="8" customHeight="1">
      <c r="A3" s="10"/>
      <c r="B3" s="30"/>
      <c r="C3" s="21"/>
      <c r="D3" s="21"/>
      <c r="E3" s="171"/>
      <c r="F3" s="75"/>
      <c r="G3" s="39"/>
      <c r="H3" s="39"/>
      <c r="I3" s="67"/>
      <c r="J3" s="66"/>
      <c r="K3" s="66"/>
      <c r="L3" s="76"/>
      <c r="M3" s="77"/>
      <c r="N3" s="39"/>
      <c r="O3" s="177"/>
      <c r="P3" s="335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9"/>
    </row>
    <row r="4" spans="1:255" ht="31.25" customHeight="1">
      <c r="A4" s="32"/>
      <c r="B4" s="4"/>
      <c r="C4" s="4"/>
      <c r="D4" s="21"/>
      <c r="E4" s="171"/>
      <c r="F4" s="11" t="s">
        <v>743</v>
      </c>
      <c r="G4" s="5">
        <v>9005</v>
      </c>
      <c r="H4" s="78">
        <v>7046</v>
      </c>
      <c r="I4" s="79">
        <v>5015</v>
      </c>
      <c r="J4" s="80">
        <v>3020</v>
      </c>
      <c r="K4" s="81">
        <v>1018</v>
      </c>
      <c r="L4" s="82">
        <v>9010</v>
      </c>
      <c r="M4" s="77"/>
      <c r="N4" s="39"/>
      <c r="O4" s="177"/>
      <c r="P4" s="335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9"/>
    </row>
    <row r="5" spans="1:255" ht="61.25" customHeight="1">
      <c r="A5" s="40" t="s">
        <v>5</v>
      </c>
      <c r="B5" s="4" t="s">
        <v>6</v>
      </c>
      <c r="C5" s="4" t="s">
        <v>7</v>
      </c>
      <c r="D5" s="4" t="s">
        <v>938</v>
      </c>
      <c r="E5" s="171" t="s">
        <v>1170</v>
      </c>
      <c r="F5" s="4" t="s">
        <v>939</v>
      </c>
      <c r="G5" s="12" t="s">
        <v>940</v>
      </c>
      <c r="H5" s="83" t="s">
        <v>941</v>
      </c>
      <c r="I5" s="84" t="s">
        <v>746</v>
      </c>
      <c r="J5" s="85" t="s">
        <v>748</v>
      </c>
      <c r="K5" s="86" t="s">
        <v>747</v>
      </c>
      <c r="L5" s="87" t="s">
        <v>749</v>
      </c>
      <c r="M5" s="88" t="s">
        <v>22</v>
      </c>
      <c r="N5" s="9" t="s">
        <v>942</v>
      </c>
      <c r="O5" s="177" t="s">
        <v>1171</v>
      </c>
      <c r="P5" s="336" t="s">
        <v>25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9"/>
    </row>
    <row r="6" spans="1:255" ht="60.5" customHeight="1">
      <c r="A6" s="40" t="s">
        <v>1308</v>
      </c>
      <c r="B6" s="4" t="s">
        <v>943</v>
      </c>
      <c r="C6" s="4" t="s">
        <v>944</v>
      </c>
      <c r="D6" s="8">
        <v>1</v>
      </c>
      <c r="E6" s="169">
        <v>184</v>
      </c>
      <c r="F6" s="4" t="s">
        <v>945</v>
      </c>
      <c r="G6" s="17"/>
      <c r="H6" s="89" t="s">
        <v>804</v>
      </c>
      <c r="I6" s="18"/>
      <c r="J6" s="90"/>
      <c r="K6" s="91" t="s">
        <v>804</v>
      </c>
      <c r="L6" s="73"/>
      <c r="M6" s="92">
        <f t="shared" ref="M6:M12" si="0">(G6+I6+J6+L6)</f>
        <v>0</v>
      </c>
      <c r="N6" s="22">
        <f t="shared" ref="N6:N39" si="1">M6*D6</f>
        <v>0</v>
      </c>
      <c r="O6" s="177" t="str">
        <f>IF(M6&gt;0,M6*E6,"-")</f>
        <v>-</v>
      </c>
      <c r="P6" s="337">
        <v>1.9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9"/>
    </row>
    <row r="7" spans="1:255" ht="60.5" customHeight="1">
      <c r="A7" s="40" t="s">
        <v>1308</v>
      </c>
      <c r="B7" s="4" t="s">
        <v>946</v>
      </c>
      <c r="C7" s="93" t="s">
        <v>947</v>
      </c>
      <c r="D7" s="8">
        <v>1</v>
      </c>
      <c r="E7" s="170">
        <v>187</v>
      </c>
      <c r="F7" s="4" t="s">
        <v>948</v>
      </c>
      <c r="G7" s="17"/>
      <c r="H7" s="89" t="s">
        <v>804</v>
      </c>
      <c r="I7" s="18"/>
      <c r="J7" s="90"/>
      <c r="K7" s="91" t="s">
        <v>804</v>
      </c>
      <c r="L7" s="73"/>
      <c r="M7" s="92">
        <f t="shared" si="0"/>
        <v>0</v>
      </c>
      <c r="N7" s="22">
        <f t="shared" si="1"/>
        <v>0</v>
      </c>
      <c r="O7" s="177" t="str">
        <f t="shared" ref="O7:O77" si="2">IF(M7&gt;0,M7*E7,"-")</f>
        <v>-</v>
      </c>
      <c r="P7" s="337">
        <v>1.9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9"/>
    </row>
    <row r="8" spans="1:255" ht="60.5" customHeight="1">
      <c r="A8" s="40" t="s">
        <v>1308</v>
      </c>
      <c r="B8" s="4" t="s">
        <v>949</v>
      </c>
      <c r="C8" s="93" t="s">
        <v>950</v>
      </c>
      <c r="D8" s="8">
        <v>1</v>
      </c>
      <c r="E8" s="170">
        <v>187</v>
      </c>
      <c r="F8" s="4" t="s">
        <v>951</v>
      </c>
      <c r="G8" s="17"/>
      <c r="H8" s="89" t="s">
        <v>804</v>
      </c>
      <c r="I8" s="18"/>
      <c r="J8" s="90"/>
      <c r="K8" s="91" t="s">
        <v>804</v>
      </c>
      <c r="L8" s="73"/>
      <c r="M8" s="92">
        <f t="shared" si="0"/>
        <v>0</v>
      </c>
      <c r="N8" s="22">
        <f t="shared" si="1"/>
        <v>0</v>
      </c>
      <c r="O8" s="177" t="str">
        <f t="shared" si="2"/>
        <v>-</v>
      </c>
      <c r="P8" s="337">
        <v>2.2999999999999998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9"/>
    </row>
    <row r="9" spans="1:255" ht="60.5" customHeight="1">
      <c r="A9" s="40" t="s">
        <v>1308</v>
      </c>
      <c r="B9" s="4" t="s">
        <v>952</v>
      </c>
      <c r="C9" s="93" t="s">
        <v>953</v>
      </c>
      <c r="D9" s="8">
        <v>1</v>
      </c>
      <c r="E9" s="170">
        <v>193</v>
      </c>
      <c r="F9" s="4" t="s">
        <v>954</v>
      </c>
      <c r="G9" s="17"/>
      <c r="H9" s="89" t="s">
        <v>804</v>
      </c>
      <c r="I9" s="18"/>
      <c r="J9" s="90"/>
      <c r="K9" s="91" t="s">
        <v>804</v>
      </c>
      <c r="L9" s="73"/>
      <c r="M9" s="92">
        <f t="shared" si="0"/>
        <v>0</v>
      </c>
      <c r="N9" s="22">
        <f t="shared" si="1"/>
        <v>0</v>
      </c>
      <c r="O9" s="177" t="str">
        <f t="shared" si="2"/>
        <v>-</v>
      </c>
      <c r="P9" s="337">
        <v>2.2999999999999998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9"/>
    </row>
    <row r="10" spans="1:255" ht="60.5" customHeight="1">
      <c r="A10" s="40" t="s">
        <v>1308</v>
      </c>
      <c r="B10" s="4" t="s">
        <v>955</v>
      </c>
      <c r="C10" s="93" t="s">
        <v>956</v>
      </c>
      <c r="D10" s="8">
        <v>1</v>
      </c>
      <c r="E10" s="170">
        <v>193</v>
      </c>
      <c r="F10" s="4" t="s">
        <v>957</v>
      </c>
      <c r="G10" s="17"/>
      <c r="H10" s="89" t="s">
        <v>804</v>
      </c>
      <c r="I10" s="18"/>
      <c r="J10" s="90"/>
      <c r="K10" s="91" t="s">
        <v>804</v>
      </c>
      <c r="L10" s="73"/>
      <c r="M10" s="92">
        <f t="shared" si="0"/>
        <v>0</v>
      </c>
      <c r="N10" s="22">
        <f t="shared" si="1"/>
        <v>0</v>
      </c>
      <c r="O10" s="177" t="str">
        <f t="shared" si="2"/>
        <v>-</v>
      </c>
      <c r="P10" s="337">
        <v>1.9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9"/>
    </row>
    <row r="11" spans="1:255" ht="60.5" customHeight="1">
      <c r="A11" s="40" t="s">
        <v>1308</v>
      </c>
      <c r="B11" s="4" t="s">
        <v>958</v>
      </c>
      <c r="C11" s="93" t="s">
        <v>959</v>
      </c>
      <c r="D11" s="8">
        <v>1</v>
      </c>
      <c r="E11" s="170">
        <v>200</v>
      </c>
      <c r="F11" s="4" t="s">
        <v>960</v>
      </c>
      <c r="G11" s="17"/>
      <c r="H11" s="89" t="s">
        <v>804</v>
      </c>
      <c r="I11" s="18"/>
      <c r="J11" s="90"/>
      <c r="K11" s="91" t="s">
        <v>804</v>
      </c>
      <c r="L11" s="73"/>
      <c r="M11" s="92">
        <f t="shared" si="0"/>
        <v>0</v>
      </c>
      <c r="N11" s="22">
        <f t="shared" si="1"/>
        <v>0</v>
      </c>
      <c r="O11" s="177" t="str">
        <f t="shared" si="2"/>
        <v>-</v>
      </c>
      <c r="P11" s="337">
        <v>2.6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9"/>
    </row>
    <row r="12" spans="1:255" ht="60.5" customHeight="1">
      <c r="A12" s="40" t="s">
        <v>1308</v>
      </c>
      <c r="B12" s="4" t="s">
        <v>961</v>
      </c>
      <c r="C12" s="93" t="s">
        <v>962</v>
      </c>
      <c r="D12" s="8">
        <v>1</v>
      </c>
      <c r="E12" s="170">
        <v>176</v>
      </c>
      <c r="F12" s="4" t="s">
        <v>963</v>
      </c>
      <c r="G12" s="17"/>
      <c r="H12" s="89" t="s">
        <v>804</v>
      </c>
      <c r="I12" s="18"/>
      <c r="J12" s="90"/>
      <c r="K12" s="91" t="s">
        <v>804</v>
      </c>
      <c r="L12" s="73"/>
      <c r="M12" s="92">
        <f t="shared" si="0"/>
        <v>0</v>
      </c>
      <c r="N12" s="22">
        <f t="shared" si="1"/>
        <v>0</v>
      </c>
      <c r="O12" s="177" t="str">
        <f t="shared" si="2"/>
        <v>-</v>
      </c>
      <c r="P12" s="337">
        <v>0.9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9"/>
    </row>
    <row r="13" spans="1:255" ht="60.5" customHeight="1">
      <c r="A13" s="40" t="s">
        <v>1308</v>
      </c>
      <c r="B13" s="4" t="s">
        <v>1319</v>
      </c>
      <c r="C13" s="93" t="s">
        <v>1309</v>
      </c>
      <c r="D13" s="8">
        <v>5</v>
      </c>
      <c r="E13" s="325">
        <v>396</v>
      </c>
      <c r="F13" s="4" t="s">
        <v>1310</v>
      </c>
      <c r="G13" s="17"/>
      <c r="H13" s="89" t="s">
        <v>804</v>
      </c>
      <c r="I13" s="18"/>
      <c r="J13" s="341" t="s">
        <v>804</v>
      </c>
      <c r="K13" s="91" t="s">
        <v>804</v>
      </c>
      <c r="L13" s="73"/>
      <c r="M13" s="92">
        <f>(G13+I13+L13)</f>
        <v>0</v>
      </c>
      <c r="N13" s="22">
        <f t="shared" ref="N13:N14" si="3">M13*D13</f>
        <v>0</v>
      </c>
      <c r="O13" s="177" t="str">
        <f t="shared" ref="O13:O14" si="4">IF(M13&gt;0,M13*E13,"-")</f>
        <v>-</v>
      </c>
      <c r="P13" s="337">
        <v>4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9"/>
    </row>
    <row r="14" spans="1:255" ht="60.5" customHeight="1">
      <c r="A14" s="40" t="s">
        <v>1308</v>
      </c>
      <c r="B14" s="4" t="s">
        <v>1320</v>
      </c>
      <c r="C14" s="93" t="s">
        <v>1311</v>
      </c>
      <c r="D14" s="8">
        <v>5</v>
      </c>
      <c r="E14" s="325">
        <v>396</v>
      </c>
      <c r="F14" s="4" t="s">
        <v>1310</v>
      </c>
      <c r="G14" s="17"/>
      <c r="H14" s="89" t="s">
        <v>804</v>
      </c>
      <c r="I14" s="18"/>
      <c r="J14" s="341" t="s">
        <v>804</v>
      </c>
      <c r="K14" s="91" t="s">
        <v>804</v>
      </c>
      <c r="L14" s="73"/>
      <c r="M14" s="92">
        <f>(G14+I14+L14)</f>
        <v>0</v>
      </c>
      <c r="N14" s="22">
        <f t="shared" si="3"/>
        <v>0</v>
      </c>
      <c r="O14" s="177" t="str">
        <f t="shared" si="4"/>
        <v>-</v>
      </c>
      <c r="P14" s="337">
        <v>4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9"/>
    </row>
    <row r="15" spans="1:255" ht="61.25" customHeight="1">
      <c r="A15" s="40" t="s">
        <v>964</v>
      </c>
      <c r="B15" s="98" t="s">
        <v>965</v>
      </c>
      <c r="C15" s="93" t="s">
        <v>966</v>
      </c>
      <c r="D15" s="8">
        <v>2</v>
      </c>
      <c r="E15" s="170">
        <v>234</v>
      </c>
      <c r="F15" s="93" t="s">
        <v>967</v>
      </c>
      <c r="G15" s="17"/>
      <c r="H15" s="94"/>
      <c r="I15" s="18"/>
      <c r="J15" s="90"/>
      <c r="K15" s="95"/>
      <c r="L15" s="96" t="s">
        <v>804</v>
      </c>
      <c r="M15" s="92">
        <f t="shared" ref="M15:M46" si="5">(G15+H15+I15+K15+J15)</f>
        <v>0</v>
      </c>
      <c r="N15" s="22">
        <f t="shared" si="1"/>
        <v>0</v>
      </c>
      <c r="O15" s="177" t="str">
        <f t="shared" si="2"/>
        <v>-</v>
      </c>
      <c r="P15" s="337">
        <v>1.48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9"/>
    </row>
    <row r="16" spans="1:255" ht="60.5" customHeight="1">
      <c r="A16" s="40" t="s">
        <v>964</v>
      </c>
      <c r="B16" s="98" t="s">
        <v>968</v>
      </c>
      <c r="C16" s="93" t="s">
        <v>969</v>
      </c>
      <c r="D16" s="8">
        <v>2</v>
      </c>
      <c r="E16" s="170">
        <v>360</v>
      </c>
      <c r="F16" s="93" t="s">
        <v>970</v>
      </c>
      <c r="G16" s="17"/>
      <c r="H16" s="94"/>
      <c r="I16" s="18"/>
      <c r="J16" s="90"/>
      <c r="K16" s="95"/>
      <c r="L16" s="96" t="s">
        <v>804</v>
      </c>
      <c r="M16" s="92">
        <f t="shared" si="5"/>
        <v>0</v>
      </c>
      <c r="N16" s="22">
        <f t="shared" si="1"/>
        <v>0</v>
      </c>
      <c r="O16" s="177" t="str">
        <f t="shared" si="2"/>
        <v>-</v>
      </c>
      <c r="P16" s="337">
        <v>5.17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9"/>
    </row>
    <row r="17" spans="1:255" ht="60.5" customHeight="1">
      <c r="A17" s="97" t="s">
        <v>971</v>
      </c>
      <c r="B17" s="98" t="s">
        <v>972</v>
      </c>
      <c r="C17" s="93" t="s">
        <v>973</v>
      </c>
      <c r="D17" s="8">
        <v>3</v>
      </c>
      <c r="E17" s="170">
        <v>363</v>
      </c>
      <c r="F17" s="93" t="s">
        <v>974</v>
      </c>
      <c r="G17" s="17"/>
      <c r="H17" s="94"/>
      <c r="I17" s="18"/>
      <c r="J17" s="90"/>
      <c r="K17" s="95"/>
      <c r="L17" s="96" t="s">
        <v>804</v>
      </c>
      <c r="M17" s="92">
        <f t="shared" si="5"/>
        <v>0</v>
      </c>
      <c r="N17" s="22">
        <f t="shared" si="1"/>
        <v>0</v>
      </c>
      <c r="O17" s="177" t="str">
        <f t="shared" si="2"/>
        <v>-</v>
      </c>
      <c r="P17" s="337">
        <v>9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9"/>
    </row>
    <row r="18" spans="1:255" ht="60.5" customHeight="1">
      <c r="A18" s="40" t="s">
        <v>975</v>
      </c>
      <c r="B18" s="98" t="s">
        <v>976</v>
      </c>
      <c r="C18" s="93" t="s">
        <v>977</v>
      </c>
      <c r="D18" s="8">
        <v>2</v>
      </c>
      <c r="E18" s="170">
        <v>299</v>
      </c>
      <c r="F18" s="93" t="s">
        <v>978</v>
      </c>
      <c r="G18" s="17"/>
      <c r="H18" s="94"/>
      <c r="I18" s="18"/>
      <c r="J18" s="90"/>
      <c r="K18" s="95"/>
      <c r="L18" s="96" t="s">
        <v>804</v>
      </c>
      <c r="M18" s="92">
        <f t="shared" si="5"/>
        <v>0</v>
      </c>
      <c r="N18" s="22">
        <f t="shared" si="1"/>
        <v>0</v>
      </c>
      <c r="O18" s="177" t="str">
        <f t="shared" si="2"/>
        <v>-</v>
      </c>
      <c r="P18" s="337">
        <v>4.4000000000000004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9"/>
    </row>
    <row r="19" spans="1:255" ht="60.5" customHeight="1">
      <c r="A19" s="40" t="s">
        <v>975</v>
      </c>
      <c r="B19" s="98" t="s">
        <v>979</v>
      </c>
      <c r="C19" s="93" t="s">
        <v>980</v>
      </c>
      <c r="D19" s="8">
        <v>2</v>
      </c>
      <c r="E19" s="170">
        <v>303</v>
      </c>
      <c r="F19" s="93" t="s">
        <v>981</v>
      </c>
      <c r="G19" s="17"/>
      <c r="H19" s="94"/>
      <c r="I19" s="18"/>
      <c r="J19" s="90"/>
      <c r="K19" s="95"/>
      <c r="L19" s="96" t="s">
        <v>804</v>
      </c>
      <c r="M19" s="92">
        <f t="shared" si="5"/>
        <v>0</v>
      </c>
      <c r="N19" s="22">
        <f t="shared" si="1"/>
        <v>0</v>
      </c>
      <c r="O19" s="177" t="str">
        <f t="shared" si="2"/>
        <v>-</v>
      </c>
      <c r="P19" s="337">
        <v>6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9"/>
    </row>
    <row r="20" spans="1:255" ht="60.5" customHeight="1">
      <c r="A20" s="40" t="s">
        <v>975</v>
      </c>
      <c r="B20" s="98" t="s">
        <v>982</v>
      </c>
      <c r="C20" s="93" t="s">
        <v>983</v>
      </c>
      <c r="D20" s="8">
        <v>2</v>
      </c>
      <c r="E20" s="170">
        <v>331</v>
      </c>
      <c r="F20" s="93" t="s">
        <v>984</v>
      </c>
      <c r="G20" s="17"/>
      <c r="H20" s="94"/>
      <c r="I20" s="18"/>
      <c r="J20" s="90"/>
      <c r="K20" s="95"/>
      <c r="L20" s="96" t="s">
        <v>804</v>
      </c>
      <c r="M20" s="92">
        <f t="shared" si="5"/>
        <v>0</v>
      </c>
      <c r="N20" s="22">
        <f t="shared" si="1"/>
        <v>0</v>
      </c>
      <c r="O20" s="177" t="str">
        <f t="shared" si="2"/>
        <v>-</v>
      </c>
      <c r="P20" s="337">
        <v>6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9"/>
    </row>
    <row r="21" spans="1:255" ht="60.5" customHeight="1">
      <c r="A21" s="40" t="s">
        <v>975</v>
      </c>
      <c r="B21" s="98" t="s">
        <v>985</v>
      </c>
      <c r="C21" s="93" t="s">
        <v>986</v>
      </c>
      <c r="D21" s="8">
        <v>2</v>
      </c>
      <c r="E21" s="170">
        <v>303</v>
      </c>
      <c r="F21" s="93" t="s">
        <v>987</v>
      </c>
      <c r="G21" s="17"/>
      <c r="H21" s="94"/>
      <c r="I21" s="18"/>
      <c r="J21" s="90"/>
      <c r="K21" s="95"/>
      <c r="L21" s="96" t="s">
        <v>804</v>
      </c>
      <c r="M21" s="92">
        <f t="shared" si="5"/>
        <v>0</v>
      </c>
      <c r="N21" s="22">
        <f t="shared" si="1"/>
        <v>0</v>
      </c>
      <c r="O21" s="177" t="str">
        <f t="shared" si="2"/>
        <v>-</v>
      </c>
      <c r="P21" s="337">
        <v>6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9"/>
    </row>
    <row r="22" spans="1:255" ht="60.5" customHeight="1">
      <c r="A22" s="40" t="s">
        <v>975</v>
      </c>
      <c r="B22" s="98" t="s">
        <v>988</v>
      </c>
      <c r="C22" s="4" t="s">
        <v>989</v>
      </c>
      <c r="D22" s="8">
        <v>6</v>
      </c>
      <c r="E22" s="170">
        <v>880</v>
      </c>
      <c r="F22" s="93" t="s">
        <v>990</v>
      </c>
      <c r="G22" s="17"/>
      <c r="H22" s="94"/>
      <c r="I22" s="18"/>
      <c r="J22" s="90"/>
      <c r="K22" s="95"/>
      <c r="L22" s="96" t="s">
        <v>804</v>
      </c>
      <c r="M22" s="92">
        <f t="shared" si="5"/>
        <v>0</v>
      </c>
      <c r="N22" s="22">
        <f t="shared" si="1"/>
        <v>0</v>
      </c>
      <c r="O22" s="177" t="str">
        <f t="shared" si="2"/>
        <v>-</v>
      </c>
      <c r="P22" s="337">
        <v>36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9"/>
    </row>
    <row r="23" spans="1:255" ht="60.5" customHeight="1">
      <c r="A23" s="40" t="s">
        <v>975</v>
      </c>
      <c r="B23" s="98" t="s">
        <v>991</v>
      </c>
      <c r="C23" s="4" t="s">
        <v>992</v>
      </c>
      <c r="D23" s="8">
        <v>6</v>
      </c>
      <c r="E23" s="170">
        <v>844</v>
      </c>
      <c r="F23" s="93" t="s">
        <v>993</v>
      </c>
      <c r="G23" s="17"/>
      <c r="H23" s="94"/>
      <c r="I23" s="18"/>
      <c r="J23" s="90"/>
      <c r="K23" s="95"/>
      <c r="L23" s="96" t="s">
        <v>804</v>
      </c>
      <c r="M23" s="92">
        <f t="shared" si="5"/>
        <v>0</v>
      </c>
      <c r="N23" s="22">
        <f t="shared" si="1"/>
        <v>0</v>
      </c>
      <c r="O23" s="177" t="str">
        <f t="shared" si="2"/>
        <v>-</v>
      </c>
      <c r="P23" s="337">
        <v>36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9"/>
    </row>
    <row r="24" spans="1:255" ht="60.5" customHeight="1">
      <c r="A24" s="40" t="s">
        <v>975</v>
      </c>
      <c r="B24" s="98" t="s">
        <v>994</v>
      </c>
      <c r="C24" s="4" t="s">
        <v>995</v>
      </c>
      <c r="D24" s="8">
        <v>3</v>
      </c>
      <c r="E24" s="170">
        <v>531</v>
      </c>
      <c r="F24" s="93" t="s">
        <v>996</v>
      </c>
      <c r="G24" s="17"/>
      <c r="H24" s="94"/>
      <c r="I24" s="18"/>
      <c r="J24" s="90"/>
      <c r="K24" s="95"/>
      <c r="L24" s="96" t="s">
        <v>804</v>
      </c>
      <c r="M24" s="92">
        <f t="shared" si="5"/>
        <v>0</v>
      </c>
      <c r="N24" s="22">
        <f t="shared" si="1"/>
        <v>0</v>
      </c>
      <c r="O24" s="177" t="str">
        <f t="shared" si="2"/>
        <v>-</v>
      </c>
      <c r="P24" s="337">
        <v>20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9"/>
    </row>
    <row r="25" spans="1:255" ht="60.5" customHeight="1">
      <c r="A25" s="40" t="s">
        <v>997</v>
      </c>
      <c r="B25" s="98" t="s">
        <v>998</v>
      </c>
      <c r="C25" s="93" t="s">
        <v>999</v>
      </c>
      <c r="D25" s="8">
        <v>3</v>
      </c>
      <c r="E25" s="170">
        <v>411</v>
      </c>
      <c r="F25" s="93" t="s">
        <v>1000</v>
      </c>
      <c r="G25" s="17"/>
      <c r="H25" s="94"/>
      <c r="I25" s="18"/>
      <c r="J25" s="90"/>
      <c r="K25" s="95"/>
      <c r="L25" s="96" t="s">
        <v>804</v>
      </c>
      <c r="M25" s="92">
        <f t="shared" si="5"/>
        <v>0</v>
      </c>
      <c r="N25" s="22">
        <f t="shared" si="1"/>
        <v>0</v>
      </c>
      <c r="O25" s="177" t="str">
        <f t="shared" si="2"/>
        <v>-</v>
      </c>
      <c r="P25" s="337">
        <v>7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9"/>
    </row>
    <row r="26" spans="1:255" ht="60.5" customHeight="1">
      <c r="A26" s="40" t="s">
        <v>997</v>
      </c>
      <c r="B26" s="98" t="s">
        <v>1001</v>
      </c>
      <c r="C26" s="93" t="s">
        <v>1002</v>
      </c>
      <c r="D26" s="8">
        <v>3</v>
      </c>
      <c r="E26" s="170">
        <v>411</v>
      </c>
      <c r="F26" s="93" t="s">
        <v>1003</v>
      </c>
      <c r="G26" s="17"/>
      <c r="H26" s="94"/>
      <c r="I26" s="18"/>
      <c r="J26" s="90"/>
      <c r="K26" s="95"/>
      <c r="L26" s="96" t="s">
        <v>804</v>
      </c>
      <c r="M26" s="92">
        <f t="shared" si="5"/>
        <v>0</v>
      </c>
      <c r="N26" s="22">
        <f t="shared" si="1"/>
        <v>0</v>
      </c>
      <c r="O26" s="177" t="str">
        <f t="shared" si="2"/>
        <v>-</v>
      </c>
      <c r="P26" s="337">
        <v>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9"/>
    </row>
    <row r="27" spans="1:255" ht="60.5" customHeight="1">
      <c r="A27" s="40" t="s">
        <v>997</v>
      </c>
      <c r="B27" s="98" t="s">
        <v>1004</v>
      </c>
      <c r="C27" s="93" t="s">
        <v>1005</v>
      </c>
      <c r="D27" s="8">
        <v>3</v>
      </c>
      <c r="E27" s="170">
        <v>411</v>
      </c>
      <c r="F27" s="93" t="s">
        <v>1006</v>
      </c>
      <c r="G27" s="17"/>
      <c r="H27" s="94"/>
      <c r="I27" s="18"/>
      <c r="J27" s="90"/>
      <c r="K27" s="95"/>
      <c r="L27" s="96" t="s">
        <v>804</v>
      </c>
      <c r="M27" s="92">
        <f t="shared" si="5"/>
        <v>0</v>
      </c>
      <c r="N27" s="22">
        <f t="shared" si="1"/>
        <v>0</v>
      </c>
      <c r="O27" s="177" t="str">
        <f t="shared" si="2"/>
        <v>-</v>
      </c>
      <c r="P27" s="337">
        <v>7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9"/>
    </row>
    <row r="28" spans="1:255" ht="60.5" customHeight="1">
      <c r="A28" s="40" t="s">
        <v>997</v>
      </c>
      <c r="B28" s="98" t="s">
        <v>1007</v>
      </c>
      <c r="C28" s="93" t="s">
        <v>1008</v>
      </c>
      <c r="D28" s="8">
        <v>3</v>
      </c>
      <c r="E28" s="170">
        <v>411</v>
      </c>
      <c r="F28" s="93" t="s">
        <v>1009</v>
      </c>
      <c r="G28" s="17"/>
      <c r="H28" s="94"/>
      <c r="I28" s="18"/>
      <c r="J28" s="90"/>
      <c r="K28" s="95"/>
      <c r="L28" s="96" t="s">
        <v>804</v>
      </c>
      <c r="M28" s="92">
        <f t="shared" si="5"/>
        <v>0</v>
      </c>
      <c r="N28" s="22">
        <f t="shared" si="1"/>
        <v>0</v>
      </c>
      <c r="O28" s="177" t="str">
        <f t="shared" si="2"/>
        <v>-</v>
      </c>
      <c r="P28" s="337">
        <v>7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9"/>
    </row>
    <row r="29" spans="1:255" ht="60.5" customHeight="1">
      <c r="A29" s="40" t="s">
        <v>997</v>
      </c>
      <c r="B29" s="98" t="s">
        <v>1010</v>
      </c>
      <c r="C29" s="93" t="s">
        <v>1011</v>
      </c>
      <c r="D29" s="8">
        <v>1</v>
      </c>
      <c r="E29" s="170">
        <v>241</v>
      </c>
      <c r="F29" s="93" t="s">
        <v>1012</v>
      </c>
      <c r="G29" s="17"/>
      <c r="H29" s="94"/>
      <c r="I29" s="18"/>
      <c r="J29" s="90"/>
      <c r="K29" s="95"/>
      <c r="L29" s="96" t="s">
        <v>804</v>
      </c>
      <c r="M29" s="92">
        <f t="shared" si="5"/>
        <v>0</v>
      </c>
      <c r="N29" s="22">
        <f t="shared" si="1"/>
        <v>0</v>
      </c>
      <c r="O29" s="177" t="str">
        <f t="shared" si="2"/>
        <v>-</v>
      </c>
      <c r="P29" s="337">
        <v>5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9"/>
    </row>
    <row r="30" spans="1:255" ht="60.5" customHeight="1">
      <c r="A30" s="40" t="s">
        <v>997</v>
      </c>
      <c r="B30" s="98" t="s">
        <v>1013</v>
      </c>
      <c r="C30" s="93" t="s">
        <v>1014</v>
      </c>
      <c r="D30" s="8">
        <v>1</v>
      </c>
      <c r="E30" s="170">
        <v>219</v>
      </c>
      <c r="F30" s="93" t="s">
        <v>1015</v>
      </c>
      <c r="G30" s="17"/>
      <c r="H30" s="94"/>
      <c r="I30" s="18"/>
      <c r="J30" s="90"/>
      <c r="K30" s="95"/>
      <c r="L30" s="96" t="s">
        <v>804</v>
      </c>
      <c r="M30" s="92">
        <f t="shared" si="5"/>
        <v>0</v>
      </c>
      <c r="N30" s="22">
        <f t="shared" si="1"/>
        <v>0</v>
      </c>
      <c r="O30" s="177" t="str">
        <f t="shared" si="2"/>
        <v>-</v>
      </c>
      <c r="P30" s="337">
        <v>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9"/>
    </row>
    <row r="31" spans="1:255" ht="60.5" customHeight="1">
      <c r="A31" s="40" t="s">
        <v>997</v>
      </c>
      <c r="B31" s="98" t="s">
        <v>1016</v>
      </c>
      <c r="C31" s="93" t="s">
        <v>1017</v>
      </c>
      <c r="D31" s="8">
        <v>1</v>
      </c>
      <c r="E31" s="170">
        <v>227</v>
      </c>
      <c r="F31" s="93" t="s">
        <v>1018</v>
      </c>
      <c r="G31" s="17"/>
      <c r="H31" s="94"/>
      <c r="I31" s="18"/>
      <c r="J31" s="90"/>
      <c r="K31" s="95"/>
      <c r="L31" s="96" t="s">
        <v>804</v>
      </c>
      <c r="M31" s="92">
        <f t="shared" si="5"/>
        <v>0</v>
      </c>
      <c r="N31" s="22">
        <f t="shared" si="1"/>
        <v>0</v>
      </c>
      <c r="O31" s="177" t="str">
        <f t="shared" si="2"/>
        <v>-</v>
      </c>
      <c r="P31" s="337">
        <v>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9"/>
    </row>
    <row r="32" spans="1:255" ht="60.5" customHeight="1">
      <c r="A32" s="40" t="s">
        <v>997</v>
      </c>
      <c r="B32" s="98" t="s">
        <v>1019</v>
      </c>
      <c r="C32" s="93" t="s">
        <v>1020</v>
      </c>
      <c r="D32" s="8">
        <v>2</v>
      </c>
      <c r="E32" s="170">
        <v>682</v>
      </c>
      <c r="F32" s="93" t="s">
        <v>1021</v>
      </c>
      <c r="G32" s="17"/>
      <c r="H32" s="94"/>
      <c r="I32" s="18"/>
      <c r="J32" s="90"/>
      <c r="K32" s="95"/>
      <c r="L32" s="96" t="s">
        <v>804</v>
      </c>
      <c r="M32" s="92">
        <f t="shared" si="5"/>
        <v>0</v>
      </c>
      <c r="N32" s="22">
        <f t="shared" si="1"/>
        <v>0</v>
      </c>
      <c r="O32" s="177" t="str">
        <f>IF(M32&gt;0,M32*E32,"-")</f>
        <v>-</v>
      </c>
      <c r="P32" s="337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9"/>
    </row>
    <row r="33" spans="1:255" ht="60.5" customHeight="1">
      <c r="A33" s="40" t="s">
        <v>1381</v>
      </c>
      <c r="B33" s="98" t="s">
        <v>1022</v>
      </c>
      <c r="C33" s="93" t="s">
        <v>1023</v>
      </c>
      <c r="D33" s="8">
        <v>1</v>
      </c>
      <c r="E33" s="170">
        <v>219</v>
      </c>
      <c r="F33" s="93" t="s">
        <v>1024</v>
      </c>
      <c r="G33" s="17"/>
      <c r="H33" s="94"/>
      <c r="I33" s="18"/>
      <c r="J33" s="90"/>
      <c r="K33" s="95"/>
      <c r="L33" s="96" t="s">
        <v>804</v>
      </c>
      <c r="M33" s="92">
        <f t="shared" si="5"/>
        <v>0</v>
      </c>
      <c r="N33" s="22">
        <f t="shared" si="1"/>
        <v>0</v>
      </c>
      <c r="O33" s="177" t="str">
        <f t="shared" si="2"/>
        <v>-</v>
      </c>
      <c r="P33" s="337">
        <v>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9"/>
    </row>
    <row r="34" spans="1:255" ht="60.5" customHeight="1">
      <c r="A34" s="40" t="s">
        <v>1381</v>
      </c>
      <c r="B34" s="98" t="s">
        <v>1025</v>
      </c>
      <c r="C34" s="93" t="s">
        <v>1026</v>
      </c>
      <c r="D34" s="8">
        <v>1</v>
      </c>
      <c r="E34" s="170">
        <v>211</v>
      </c>
      <c r="F34" s="93" t="s">
        <v>1027</v>
      </c>
      <c r="G34" s="17"/>
      <c r="H34" s="94"/>
      <c r="I34" s="18"/>
      <c r="J34" s="90"/>
      <c r="K34" s="95"/>
      <c r="L34" s="96" t="s">
        <v>804</v>
      </c>
      <c r="M34" s="92">
        <f t="shared" si="5"/>
        <v>0</v>
      </c>
      <c r="N34" s="22">
        <f t="shared" si="1"/>
        <v>0</v>
      </c>
      <c r="O34" s="177" t="str">
        <f t="shared" si="2"/>
        <v>-</v>
      </c>
      <c r="P34" s="337">
        <v>2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9"/>
    </row>
    <row r="35" spans="1:255" ht="60.5" customHeight="1">
      <c r="A35" s="40" t="s">
        <v>1381</v>
      </c>
      <c r="B35" s="98" t="s">
        <v>1028</v>
      </c>
      <c r="C35" s="93" t="s">
        <v>1029</v>
      </c>
      <c r="D35" s="8">
        <v>1</v>
      </c>
      <c r="E35" s="170">
        <v>179</v>
      </c>
      <c r="F35" s="93" t="s">
        <v>1030</v>
      </c>
      <c r="G35" s="17"/>
      <c r="H35" s="94"/>
      <c r="I35" s="18"/>
      <c r="J35" s="90"/>
      <c r="K35" s="95"/>
      <c r="L35" s="96" t="s">
        <v>804</v>
      </c>
      <c r="M35" s="92">
        <f t="shared" si="5"/>
        <v>0</v>
      </c>
      <c r="N35" s="22">
        <f t="shared" si="1"/>
        <v>0</v>
      </c>
      <c r="O35" s="177" t="str">
        <f t="shared" si="2"/>
        <v>-</v>
      </c>
      <c r="P35" s="337">
        <v>3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9"/>
    </row>
    <row r="36" spans="1:255" ht="60.5" customHeight="1">
      <c r="A36" s="40" t="s">
        <v>1381</v>
      </c>
      <c r="B36" s="98" t="s">
        <v>1031</v>
      </c>
      <c r="C36" s="93" t="s">
        <v>1032</v>
      </c>
      <c r="D36" s="8">
        <v>1</v>
      </c>
      <c r="E36" s="170">
        <v>179</v>
      </c>
      <c r="F36" s="93" t="s">
        <v>1033</v>
      </c>
      <c r="G36" s="17"/>
      <c r="H36" s="94"/>
      <c r="I36" s="18"/>
      <c r="J36" s="90"/>
      <c r="K36" s="95"/>
      <c r="L36" s="96" t="s">
        <v>804</v>
      </c>
      <c r="M36" s="92">
        <f t="shared" si="5"/>
        <v>0</v>
      </c>
      <c r="N36" s="22">
        <f t="shared" si="1"/>
        <v>0</v>
      </c>
      <c r="O36" s="177" t="str">
        <f t="shared" si="2"/>
        <v>-</v>
      </c>
      <c r="P36" s="337">
        <v>3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9"/>
    </row>
    <row r="37" spans="1:255" ht="60.5" customHeight="1">
      <c r="A37" s="40" t="s">
        <v>1381</v>
      </c>
      <c r="B37" s="98" t="s">
        <v>1034</v>
      </c>
      <c r="C37" s="93" t="s">
        <v>1035</v>
      </c>
      <c r="D37" s="8">
        <v>1</v>
      </c>
      <c r="E37" s="170">
        <v>328</v>
      </c>
      <c r="F37" s="93" t="s">
        <v>1453</v>
      </c>
      <c r="G37" s="17"/>
      <c r="H37" s="94"/>
      <c r="I37" s="18"/>
      <c r="J37" s="90"/>
      <c r="K37" s="95"/>
      <c r="L37" s="96" t="s">
        <v>804</v>
      </c>
      <c r="M37" s="92">
        <f t="shared" si="5"/>
        <v>0</v>
      </c>
      <c r="N37" s="22">
        <f t="shared" si="1"/>
        <v>0</v>
      </c>
      <c r="O37" s="177" t="str">
        <f t="shared" si="2"/>
        <v>-</v>
      </c>
      <c r="P37" s="337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9"/>
    </row>
    <row r="38" spans="1:255" ht="60.5" customHeight="1">
      <c r="A38" s="40" t="s">
        <v>1381</v>
      </c>
      <c r="B38" s="98" t="s">
        <v>1036</v>
      </c>
      <c r="C38" s="93" t="s">
        <v>1037</v>
      </c>
      <c r="D38" s="8">
        <v>1</v>
      </c>
      <c r="E38" s="170">
        <v>282</v>
      </c>
      <c r="F38" s="93" t="s">
        <v>1038</v>
      </c>
      <c r="G38" s="17"/>
      <c r="H38" s="94"/>
      <c r="I38" s="18"/>
      <c r="J38" s="90"/>
      <c r="K38" s="95"/>
      <c r="L38" s="96" t="s">
        <v>804</v>
      </c>
      <c r="M38" s="92">
        <f t="shared" si="5"/>
        <v>0</v>
      </c>
      <c r="N38" s="22">
        <f t="shared" si="1"/>
        <v>0</v>
      </c>
      <c r="O38" s="177" t="str">
        <f t="shared" si="2"/>
        <v>-</v>
      </c>
      <c r="P38" s="337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9"/>
    </row>
    <row r="39" spans="1:255" ht="60.5" customHeight="1">
      <c r="A39" s="40" t="s">
        <v>1381</v>
      </c>
      <c r="B39" s="98" t="s">
        <v>1039</v>
      </c>
      <c r="C39" s="93" t="s">
        <v>1040</v>
      </c>
      <c r="D39" s="8">
        <v>1</v>
      </c>
      <c r="E39" s="170">
        <v>265</v>
      </c>
      <c r="F39" s="93" t="s">
        <v>1041</v>
      </c>
      <c r="G39" s="17"/>
      <c r="H39" s="94"/>
      <c r="I39" s="18"/>
      <c r="J39" s="90"/>
      <c r="K39" s="95"/>
      <c r="L39" s="96" t="s">
        <v>804</v>
      </c>
      <c r="M39" s="92">
        <f t="shared" si="5"/>
        <v>0</v>
      </c>
      <c r="N39" s="22">
        <f t="shared" si="1"/>
        <v>0</v>
      </c>
      <c r="O39" s="177" t="str">
        <f t="shared" si="2"/>
        <v>-</v>
      </c>
      <c r="P39" s="337">
        <v>2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9"/>
    </row>
    <row r="40" spans="1:255" ht="60.5" customHeight="1">
      <c r="A40" s="40" t="s">
        <v>1381</v>
      </c>
      <c r="B40" s="98" t="s">
        <v>1042</v>
      </c>
      <c r="C40" s="93" t="s">
        <v>1043</v>
      </c>
      <c r="D40" s="8">
        <v>1</v>
      </c>
      <c r="E40" s="170">
        <v>265</v>
      </c>
      <c r="F40" s="93" t="s">
        <v>1044</v>
      </c>
      <c r="G40" s="17"/>
      <c r="H40" s="94"/>
      <c r="I40" s="18"/>
      <c r="J40" s="90"/>
      <c r="K40" s="95"/>
      <c r="L40" s="96" t="s">
        <v>804</v>
      </c>
      <c r="M40" s="92">
        <f t="shared" si="5"/>
        <v>0</v>
      </c>
      <c r="N40" s="22">
        <f t="shared" ref="N40:N77" si="6">M40*D40</f>
        <v>0</v>
      </c>
      <c r="O40" s="177" t="str">
        <f t="shared" si="2"/>
        <v>-</v>
      </c>
      <c r="P40" s="337">
        <v>3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9"/>
    </row>
    <row r="41" spans="1:255" ht="60.5" customHeight="1">
      <c r="A41" s="40" t="s">
        <v>1381</v>
      </c>
      <c r="B41" s="98" t="s">
        <v>1045</v>
      </c>
      <c r="C41" s="93" t="s">
        <v>1046</v>
      </c>
      <c r="D41" s="8">
        <v>1</v>
      </c>
      <c r="E41" s="170">
        <v>219</v>
      </c>
      <c r="F41" s="93" t="s">
        <v>1047</v>
      </c>
      <c r="G41" s="17"/>
      <c r="H41" s="94"/>
      <c r="I41" s="18"/>
      <c r="J41" s="90"/>
      <c r="K41" s="95"/>
      <c r="L41" s="96" t="s">
        <v>804</v>
      </c>
      <c r="M41" s="92">
        <f t="shared" si="5"/>
        <v>0</v>
      </c>
      <c r="N41" s="22">
        <f t="shared" si="6"/>
        <v>0</v>
      </c>
      <c r="O41" s="177" t="str">
        <f t="shared" si="2"/>
        <v>-</v>
      </c>
      <c r="P41" s="337">
        <v>3.5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9"/>
    </row>
    <row r="42" spans="1:255" ht="60.5" customHeight="1">
      <c r="A42" s="40" t="s">
        <v>1381</v>
      </c>
      <c r="B42" s="98" t="s">
        <v>1048</v>
      </c>
      <c r="C42" s="93" t="s">
        <v>1049</v>
      </c>
      <c r="D42" s="8">
        <v>1</v>
      </c>
      <c r="E42" s="170">
        <v>219</v>
      </c>
      <c r="F42" s="93" t="s">
        <v>1050</v>
      </c>
      <c r="G42" s="17"/>
      <c r="H42" s="94"/>
      <c r="I42" s="18"/>
      <c r="J42" s="90"/>
      <c r="K42" s="95"/>
      <c r="L42" s="96" t="s">
        <v>804</v>
      </c>
      <c r="M42" s="92">
        <f t="shared" si="5"/>
        <v>0</v>
      </c>
      <c r="N42" s="22">
        <f t="shared" si="6"/>
        <v>0</v>
      </c>
      <c r="O42" s="177" t="str">
        <f t="shared" si="2"/>
        <v>-</v>
      </c>
      <c r="P42" s="337">
        <v>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9"/>
    </row>
    <row r="43" spans="1:255" ht="60.5" customHeight="1">
      <c r="A43" s="40" t="s">
        <v>1381</v>
      </c>
      <c r="B43" s="98" t="s">
        <v>1051</v>
      </c>
      <c r="C43" s="93" t="s">
        <v>1052</v>
      </c>
      <c r="D43" s="8">
        <v>1</v>
      </c>
      <c r="E43" s="170">
        <v>442</v>
      </c>
      <c r="F43" s="93" t="s">
        <v>1053</v>
      </c>
      <c r="G43" s="17"/>
      <c r="H43" s="94"/>
      <c r="I43" s="18"/>
      <c r="J43" s="90"/>
      <c r="K43" s="95"/>
      <c r="L43" s="96" t="s">
        <v>804</v>
      </c>
      <c r="M43" s="92">
        <f t="shared" si="5"/>
        <v>0</v>
      </c>
      <c r="N43" s="22">
        <f t="shared" si="6"/>
        <v>0</v>
      </c>
      <c r="O43" s="177" t="str">
        <f t="shared" si="2"/>
        <v>-</v>
      </c>
      <c r="P43" s="337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9"/>
    </row>
    <row r="44" spans="1:255" ht="60.5" customHeight="1">
      <c r="A44" s="40" t="s">
        <v>1381</v>
      </c>
      <c r="B44" s="98" t="s">
        <v>1054</v>
      </c>
      <c r="C44" s="93" t="s">
        <v>1055</v>
      </c>
      <c r="D44" s="8">
        <v>1</v>
      </c>
      <c r="E44" s="170">
        <v>374</v>
      </c>
      <c r="F44" s="93" t="s">
        <v>1056</v>
      </c>
      <c r="G44" s="17"/>
      <c r="H44" s="94"/>
      <c r="I44" s="18"/>
      <c r="J44" s="90"/>
      <c r="K44" s="95"/>
      <c r="L44" s="96" t="s">
        <v>804</v>
      </c>
      <c r="M44" s="92">
        <f t="shared" si="5"/>
        <v>0</v>
      </c>
      <c r="N44" s="22">
        <f t="shared" si="6"/>
        <v>0</v>
      </c>
      <c r="O44" s="177" t="str">
        <f t="shared" si="2"/>
        <v>-</v>
      </c>
      <c r="P44" s="337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9"/>
    </row>
    <row r="45" spans="1:255" ht="60.5" customHeight="1">
      <c r="A45" s="40" t="s">
        <v>1381</v>
      </c>
      <c r="B45" s="98" t="s">
        <v>1057</v>
      </c>
      <c r="C45" s="93" t="s">
        <v>1058</v>
      </c>
      <c r="D45" s="8">
        <v>1</v>
      </c>
      <c r="E45" s="170">
        <v>374</v>
      </c>
      <c r="F45" s="93" t="s">
        <v>1059</v>
      </c>
      <c r="G45" s="17"/>
      <c r="H45" s="94"/>
      <c r="I45" s="18"/>
      <c r="J45" s="90"/>
      <c r="K45" s="95"/>
      <c r="L45" s="96" t="s">
        <v>804</v>
      </c>
      <c r="M45" s="92">
        <f t="shared" si="5"/>
        <v>0</v>
      </c>
      <c r="N45" s="22">
        <f t="shared" si="6"/>
        <v>0</v>
      </c>
      <c r="O45" s="177" t="str">
        <f t="shared" si="2"/>
        <v>-</v>
      </c>
      <c r="P45" s="337">
        <v>3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9"/>
    </row>
    <row r="46" spans="1:255" ht="60.5" customHeight="1">
      <c r="A46" s="40" t="s">
        <v>1381</v>
      </c>
      <c r="B46" s="98" t="s">
        <v>1060</v>
      </c>
      <c r="C46" s="93" t="s">
        <v>1061</v>
      </c>
      <c r="D46" s="8">
        <v>1</v>
      </c>
      <c r="E46" s="170">
        <v>360</v>
      </c>
      <c r="F46" s="93" t="s">
        <v>1062</v>
      </c>
      <c r="G46" s="17"/>
      <c r="H46" s="94"/>
      <c r="I46" s="18"/>
      <c r="J46" s="90"/>
      <c r="K46" s="95"/>
      <c r="L46" s="96" t="s">
        <v>804</v>
      </c>
      <c r="M46" s="92">
        <f t="shared" si="5"/>
        <v>0</v>
      </c>
      <c r="N46" s="22">
        <f t="shared" si="6"/>
        <v>0</v>
      </c>
      <c r="O46" s="177" t="str">
        <f t="shared" si="2"/>
        <v>-</v>
      </c>
      <c r="P46" s="337">
        <v>3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9"/>
    </row>
    <row r="47" spans="1:255" ht="60.5" customHeight="1">
      <c r="A47" s="40" t="s">
        <v>1381</v>
      </c>
      <c r="B47" s="98" t="s">
        <v>1063</v>
      </c>
      <c r="C47" s="93" t="s">
        <v>1064</v>
      </c>
      <c r="D47" s="8">
        <v>1</v>
      </c>
      <c r="E47" s="170">
        <v>297</v>
      </c>
      <c r="F47" s="93" t="s">
        <v>1065</v>
      </c>
      <c r="G47" s="17"/>
      <c r="H47" s="94"/>
      <c r="I47" s="18"/>
      <c r="J47" s="90"/>
      <c r="K47" s="95"/>
      <c r="L47" s="96" t="s">
        <v>804</v>
      </c>
      <c r="M47" s="92">
        <f t="shared" ref="M47:M77" si="7">(G47+H47+I47+K47+J47)</f>
        <v>0</v>
      </c>
      <c r="N47" s="22">
        <f t="shared" si="6"/>
        <v>0</v>
      </c>
      <c r="O47" s="177" t="str">
        <f t="shared" si="2"/>
        <v>-</v>
      </c>
      <c r="P47" s="337">
        <v>4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9"/>
    </row>
    <row r="48" spans="1:255" ht="60.5" customHeight="1">
      <c r="A48" s="40" t="s">
        <v>1381</v>
      </c>
      <c r="B48" s="98" t="s">
        <v>1066</v>
      </c>
      <c r="C48" s="93" t="s">
        <v>1067</v>
      </c>
      <c r="D48" s="8">
        <v>1</v>
      </c>
      <c r="E48" s="170">
        <v>274</v>
      </c>
      <c r="F48" s="93" t="s">
        <v>1068</v>
      </c>
      <c r="G48" s="17"/>
      <c r="H48" s="94"/>
      <c r="I48" s="18"/>
      <c r="J48" s="90"/>
      <c r="K48" s="95"/>
      <c r="L48" s="96" t="s">
        <v>804</v>
      </c>
      <c r="M48" s="92">
        <f t="shared" si="7"/>
        <v>0</v>
      </c>
      <c r="N48" s="22">
        <f t="shared" si="6"/>
        <v>0</v>
      </c>
      <c r="O48" s="177" t="str">
        <f t="shared" si="2"/>
        <v>-</v>
      </c>
      <c r="P48" s="337">
        <v>4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9"/>
    </row>
    <row r="49" spans="1:255" ht="60.5" customHeight="1">
      <c r="A49" s="40" t="s">
        <v>1381</v>
      </c>
      <c r="B49" s="98" t="s">
        <v>1069</v>
      </c>
      <c r="C49" s="93" t="s">
        <v>1070</v>
      </c>
      <c r="D49" s="8">
        <v>1</v>
      </c>
      <c r="E49" s="170">
        <v>490</v>
      </c>
      <c r="F49" s="93" t="s">
        <v>1071</v>
      </c>
      <c r="G49" s="17"/>
      <c r="H49" s="94"/>
      <c r="I49" s="18"/>
      <c r="J49" s="90"/>
      <c r="K49" s="95"/>
      <c r="L49" s="96" t="s">
        <v>804</v>
      </c>
      <c r="M49" s="92">
        <f t="shared" si="7"/>
        <v>0</v>
      </c>
      <c r="N49" s="22">
        <f t="shared" si="6"/>
        <v>0</v>
      </c>
      <c r="O49" s="177" t="str">
        <f t="shared" si="2"/>
        <v>-</v>
      </c>
      <c r="P49" s="337">
        <v>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9"/>
    </row>
    <row r="50" spans="1:255" ht="60.5" customHeight="1">
      <c r="A50" s="40" t="s">
        <v>1381</v>
      </c>
      <c r="B50" s="98" t="s">
        <v>1072</v>
      </c>
      <c r="C50" s="93" t="s">
        <v>1073</v>
      </c>
      <c r="D50" s="8">
        <v>1</v>
      </c>
      <c r="E50" s="170">
        <v>473</v>
      </c>
      <c r="F50" s="93" t="s">
        <v>1074</v>
      </c>
      <c r="G50" s="17"/>
      <c r="H50" s="94"/>
      <c r="I50" s="18"/>
      <c r="J50" s="90"/>
      <c r="K50" s="95"/>
      <c r="L50" s="96" t="s">
        <v>804</v>
      </c>
      <c r="M50" s="92">
        <f t="shared" si="7"/>
        <v>0</v>
      </c>
      <c r="N50" s="22">
        <f t="shared" si="6"/>
        <v>0</v>
      </c>
      <c r="O50" s="177" t="str">
        <f t="shared" si="2"/>
        <v>-</v>
      </c>
      <c r="P50" s="337">
        <v>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9"/>
    </row>
    <row r="51" spans="1:255" ht="60.5" customHeight="1">
      <c r="A51" s="40" t="s">
        <v>1381</v>
      </c>
      <c r="B51" s="98" t="s">
        <v>1075</v>
      </c>
      <c r="C51" s="93" t="s">
        <v>1076</v>
      </c>
      <c r="D51" s="8">
        <v>1</v>
      </c>
      <c r="E51" s="170">
        <v>375</v>
      </c>
      <c r="F51" s="93" t="s">
        <v>1077</v>
      </c>
      <c r="G51" s="17"/>
      <c r="H51" s="94"/>
      <c r="I51" s="18"/>
      <c r="J51" s="90"/>
      <c r="K51" s="95"/>
      <c r="L51" s="96" t="s">
        <v>804</v>
      </c>
      <c r="M51" s="92">
        <f t="shared" si="7"/>
        <v>0</v>
      </c>
      <c r="N51" s="22">
        <f t="shared" si="6"/>
        <v>0</v>
      </c>
      <c r="O51" s="177" t="str">
        <f t="shared" si="2"/>
        <v>-</v>
      </c>
      <c r="P51" s="337">
        <v>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9"/>
    </row>
    <row r="52" spans="1:255" ht="60.5" customHeight="1">
      <c r="A52" s="40" t="s">
        <v>1381</v>
      </c>
      <c r="B52" s="98" t="s">
        <v>1078</v>
      </c>
      <c r="C52" s="93" t="s">
        <v>1079</v>
      </c>
      <c r="D52" s="8">
        <v>1</v>
      </c>
      <c r="E52" s="170">
        <v>375</v>
      </c>
      <c r="F52" s="93" t="s">
        <v>1080</v>
      </c>
      <c r="G52" s="17"/>
      <c r="H52" s="94"/>
      <c r="I52" s="18"/>
      <c r="J52" s="90"/>
      <c r="K52" s="95"/>
      <c r="L52" s="96" t="s">
        <v>804</v>
      </c>
      <c r="M52" s="92">
        <f t="shared" si="7"/>
        <v>0</v>
      </c>
      <c r="N52" s="22">
        <f t="shared" si="6"/>
        <v>0</v>
      </c>
      <c r="O52" s="177" t="str">
        <f t="shared" si="2"/>
        <v>-</v>
      </c>
      <c r="P52" s="337">
        <v>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9"/>
    </row>
    <row r="53" spans="1:255" ht="60.5" customHeight="1">
      <c r="A53" s="40" t="s">
        <v>1381</v>
      </c>
      <c r="B53" s="98" t="s">
        <v>1382</v>
      </c>
      <c r="C53" s="93" t="s">
        <v>1321</v>
      </c>
      <c r="D53" s="8">
        <v>2</v>
      </c>
      <c r="E53" s="325">
        <v>327</v>
      </c>
      <c r="F53" s="342" t="s">
        <v>1324</v>
      </c>
      <c r="G53" s="17"/>
      <c r="H53" s="94"/>
      <c r="I53" s="18"/>
      <c r="J53" s="90"/>
      <c r="K53" s="95"/>
      <c r="L53" s="96" t="s">
        <v>804</v>
      </c>
      <c r="M53" s="92">
        <f t="shared" si="7"/>
        <v>0</v>
      </c>
      <c r="N53" s="22">
        <f t="shared" si="6"/>
        <v>0</v>
      </c>
      <c r="O53" s="9" t="str">
        <f t="shared" si="2"/>
        <v>-</v>
      </c>
      <c r="P53" s="337"/>
      <c r="Q53" s="343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9"/>
    </row>
    <row r="54" spans="1:255" ht="60.5" customHeight="1">
      <c r="A54" s="40" t="s">
        <v>1381</v>
      </c>
      <c r="B54" s="98" t="s">
        <v>1383</v>
      </c>
      <c r="C54" s="93" t="s">
        <v>1325</v>
      </c>
      <c r="D54" s="8">
        <v>2</v>
      </c>
      <c r="E54" s="325">
        <v>314</v>
      </c>
      <c r="F54" s="342" t="s">
        <v>1326</v>
      </c>
      <c r="G54" s="17"/>
      <c r="H54" s="94"/>
      <c r="I54" s="18"/>
      <c r="J54" s="90"/>
      <c r="K54" s="95"/>
      <c r="L54" s="96" t="s">
        <v>804</v>
      </c>
      <c r="M54" s="92">
        <f t="shared" si="7"/>
        <v>0</v>
      </c>
      <c r="N54" s="22">
        <f t="shared" si="6"/>
        <v>0</v>
      </c>
      <c r="O54" s="9" t="str">
        <f t="shared" si="2"/>
        <v>-</v>
      </c>
      <c r="P54" s="337"/>
      <c r="Q54" s="343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9"/>
    </row>
    <row r="55" spans="1:255" ht="60" customHeight="1">
      <c r="A55" s="40" t="s">
        <v>1381</v>
      </c>
      <c r="B55" s="98" t="s">
        <v>1384</v>
      </c>
      <c r="C55" s="93" t="s">
        <v>1327</v>
      </c>
      <c r="D55" s="8">
        <v>2</v>
      </c>
      <c r="E55" s="325">
        <v>373</v>
      </c>
      <c r="F55" s="93" t="s">
        <v>1328</v>
      </c>
      <c r="G55" s="17"/>
      <c r="H55" s="94"/>
      <c r="I55" s="18"/>
      <c r="J55" s="90"/>
      <c r="K55" s="95"/>
      <c r="L55" s="96" t="s">
        <v>804</v>
      </c>
      <c r="M55" s="92">
        <f t="shared" si="7"/>
        <v>0</v>
      </c>
      <c r="N55" s="22">
        <f t="shared" si="6"/>
        <v>0</v>
      </c>
      <c r="O55" s="9" t="str">
        <f t="shared" si="2"/>
        <v>-</v>
      </c>
      <c r="P55" s="337">
        <v>50</v>
      </c>
      <c r="Q55" s="343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9"/>
    </row>
    <row r="56" spans="1:255" ht="60" customHeight="1">
      <c r="A56" s="40" t="s">
        <v>1381</v>
      </c>
      <c r="B56" s="98" t="s">
        <v>1385</v>
      </c>
      <c r="C56" s="93" t="s">
        <v>1329</v>
      </c>
      <c r="D56" s="8">
        <v>2</v>
      </c>
      <c r="E56" s="325">
        <v>419</v>
      </c>
      <c r="F56" s="93" t="s">
        <v>1330</v>
      </c>
      <c r="G56" s="17"/>
      <c r="H56" s="94"/>
      <c r="I56" s="18"/>
      <c r="J56" s="90"/>
      <c r="K56" s="95"/>
      <c r="L56" s="96" t="s">
        <v>804</v>
      </c>
      <c r="M56" s="92">
        <f t="shared" si="7"/>
        <v>0</v>
      </c>
      <c r="N56" s="22">
        <f t="shared" si="6"/>
        <v>0</v>
      </c>
      <c r="O56" s="9" t="str">
        <f t="shared" si="2"/>
        <v>-</v>
      </c>
      <c r="P56" s="337"/>
      <c r="Q56" s="343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9"/>
    </row>
    <row r="57" spans="1:255" ht="60" customHeight="1">
      <c r="A57" s="40" t="s">
        <v>1381</v>
      </c>
      <c r="B57" s="98" t="s">
        <v>1386</v>
      </c>
      <c r="C57" s="93" t="s">
        <v>1387</v>
      </c>
      <c r="D57" s="8">
        <v>2</v>
      </c>
      <c r="E57" s="325">
        <v>345</v>
      </c>
      <c r="F57" s="93" t="s">
        <v>1402</v>
      </c>
      <c r="G57" s="17"/>
      <c r="H57" s="94"/>
      <c r="I57" s="18"/>
      <c r="J57" s="90"/>
      <c r="K57" s="95"/>
      <c r="L57" s="96" t="s">
        <v>804</v>
      </c>
      <c r="M57" s="92">
        <f t="shared" ref="M57:M62" si="8">(G57+H57+I57+K57+J57)</f>
        <v>0</v>
      </c>
      <c r="N57" s="22">
        <f t="shared" ref="N57:N62" si="9">M57*D57</f>
        <v>0</v>
      </c>
      <c r="O57" s="9" t="str">
        <f t="shared" ref="O57:O62" si="10">IF(M57&gt;0,M57*E57,"-")</f>
        <v>-</v>
      </c>
      <c r="P57" s="337"/>
      <c r="Q57" s="343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9"/>
    </row>
    <row r="58" spans="1:255" ht="60" customHeight="1">
      <c r="A58" s="40" t="s">
        <v>1381</v>
      </c>
      <c r="B58" s="98" t="s">
        <v>1388</v>
      </c>
      <c r="C58" s="93" t="s">
        <v>1389</v>
      </c>
      <c r="D58" s="8">
        <v>2</v>
      </c>
      <c r="E58" s="325">
        <v>327</v>
      </c>
      <c r="F58" s="93" t="s">
        <v>1403</v>
      </c>
      <c r="G58" s="17"/>
      <c r="H58" s="94"/>
      <c r="I58" s="18"/>
      <c r="J58" s="90"/>
      <c r="K58" s="95"/>
      <c r="L58" s="96" t="s">
        <v>804</v>
      </c>
      <c r="M58" s="92">
        <f t="shared" si="8"/>
        <v>0</v>
      </c>
      <c r="N58" s="22">
        <f t="shared" si="9"/>
        <v>0</v>
      </c>
      <c r="O58" s="9" t="str">
        <f t="shared" si="10"/>
        <v>-</v>
      </c>
      <c r="P58" s="337"/>
      <c r="Q58" s="343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9"/>
    </row>
    <row r="59" spans="1:255" ht="60" customHeight="1">
      <c r="A59" s="40" t="s">
        <v>1381</v>
      </c>
      <c r="B59" s="98" t="s">
        <v>1390</v>
      </c>
      <c r="C59" s="93" t="s">
        <v>1391</v>
      </c>
      <c r="D59" s="8">
        <v>2</v>
      </c>
      <c r="E59" s="325">
        <v>278</v>
      </c>
      <c r="F59" s="93" t="s">
        <v>1404</v>
      </c>
      <c r="G59" s="17"/>
      <c r="H59" s="94"/>
      <c r="I59" s="18"/>
      <c r="J59" s="90"/>
      <c r="K59" s="95"/>
      <c r="L59" s="96" t="s">
        <v>804</v>
      </c>
      <c r="M59" s="92">
        <f t="shared" si="8"/>
        <v>0</v>
      </c>
      <c r="N59" s="22">
        <f t="shared" si="9"/>
        <v>0</v>
      </c>
      <c r="O59" s="9" t="str">
        <f t="shared" si="10"/>
        <v>-</v>
      </c>
      <c r="P59" s="337"/>
      <c r="Q59" s="343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9"/>
    </row>
    <row r="60" spans="1:255" ht="60" customHeight="1">
      <c r="A60" s="40" t="s">
        <v>1381</v>
      </c>
      <c r="B60" s="98" t="s">
        <v>1392</v>
      </c>
      <c r="C60" s="93" t="s">
        <v>1393</v>
      </c>
      <c r="D60" s="8">
        <v>2</v>
      </c>
      <c r="E60" s="325">
        <v>278</v>
      </c>
      <c r="F60" s="93" t="s">
        <v>1405</v>
      </c>
      <c r="G60" s="17"/>
      <c r="H60" s="94"/>
      <c r="I60" s="18"/>
      <c r="J60" s="90"/>
      <c r="K60" s="95"/>
      <c r="L60" s="96" t="s">
        <v>804</v>
      </c>
      <c r="M60" s="92">
        <f t="shared" si="8"/>
        <v>0</v>
      </c>
      <c r="N60" s="22">
        <f t="shared" si="9"/>
        <v>0</v>
      </c>
      <c r="O60" s="9" t="str">
        <f t="shared" si="10"/>
        <v>-</v>
      </c>
      <c r="P60" s="337"/>
      <c r="Q60" s="343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9"/>
    </row>
    <row r="61" spans="1:255" ht="60" customHeight="1">
      <c r="A61" s="40" t="s">
        <v>1381</v>
      </c>
      <c r="B61" s="98" t="s">
        <v>1644</v>
      </c>
      <c r="C61" s="93" t="s">
        <v>1646</v>
      </c>
      <c r="D61" s="8">
        <v>2</v>
      </c>
      <c r="E61" s="325">
        <v>651</v>
      </c>
      <c r="F61" s="93"/>
      <c r="G61" s="17"/>
      <c r="H61" s="94"/>
      <c r="I61" s="18"/>
      <c r="J61" s="90"/>
      <c r="K61" s="95"/>
      <c r="L61" s="96" t="s">
        <v>804</v>
      </c>
      <c r="M61" s="92">
        <f t="shared" si="8"/>
        <v>0</v>
      </c>
      <c r="N61" s="22">
        <f t="shared" si="9"/>
        <v>0</v>
      </c>
      <c r="O61" s="9" t="str">
        <f t="shared" si="10"/>
        <v>-</v>
      </c>
      <c r="P61" s="337"/>
      <c r="Q61" s="343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9"/>
    </row>
    <row r="62" spans="1:255" ht="60" customHeight="1">
      <c r="A62" s="40" t="s">
        <v>1381</v>
      </c>
      <c r="B62" s="98" t="s">
        <v>1645</v>
      </c>
      <c r="C62" s="93" t="s">
        <v>1647</v>
      </c>
      <c r="D62" s="8">
        <v>2</v>
      </c>
      <c r="E62" s="325">
        <v>536</v>
      </c>
      <c r="F62" s="93"/>
      <c r="G62" s="17"/>
      <c r="H62" s="94"/>
      <c r="I62" s="18"/>
      <c r="J62" s="90"/>
      <c r="K62" s="95"/>
      <c r="L62" s="96" t="s">
        <v>804</v>
      </c>
      <c r="M62" s="92">
        <f t="shared" si="8"/>
        <v>0</v>
      </c>
      <c r="N62" s="22">
        <f t="shared" si="9"/>
        <v>0</v>
      </c>
      <c r="O62" s="9" t="str">
        <f t="shared" si="10"/>
        <v>-</v>
      </c>
      <c r="P62" s="337"/>
      <c r="Q62" s="343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9"/>
    </row>
    <row r="63" spans="1:255" ht="60.5" customHeight="1">
      <c r="A63" s="40" t="s">
        <v>1381</v>
      </c>
      <c r="B63" s="98" t="s">
        <v>1394</v>
      </c>
      <c r="C63" s="93" t="s">
        <v>1322</v>
      </c>
      <c r="D63" s="8">
        <v>2</v>
      </c>
      <c r="E63" s="325">
        <v>449</v>
      </c>
      <c r="F63" s="93" t="s">
        <v>1315</v>
      </c>
      <c r="G63" s="17"/>
      <c r="H63" s="94"/>
      <c r="I63" s="18"/>
      <c r="J63" s="90"/>
      <c r="K63" s="95"/>
      <c r="L63" s="96" t="s">
        <v>804</v>
      </c>
      <c r="M63" s="92">
        <f t="shared" si="7"/>
        <v>0</v>
      </c>
      <c r="N63" s="22">
        <f t="shared" si="6"/>
        <v>0</v>
      </c>
      <c r="O63" s="9" t="str">
        <f t="shared" si="2"/>
        <v>-</v>
      </c>
      <c r="P63" s="337"/>
      <c r="Q63" s="343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9"/>
    </row>
    <row r="64" spans="1:255" ht="60.5" customHeight="1">
      <c r="A64" s="40" t="s">
        <v>1381</v>
      </c>
      <c r="B64" s="98" t="s">
        <v>1395</v>
      </c>
      <c r="C64" s="93" t="s">
        <v>1331</v>
      </c>
      <c r="D64" s="8">
        <v>2</v>
      </c>
      <c r="E64" s="325">
        <v>443</v>
      </c>
      <c r="F64" s="93" t="s">
        <v>1316</v>
      </c>
      <c r="G64" s="17"/>
      <c r="H64" s="94"/>
      <c r="I64" s="18"/>
      <c r="J64" s="90"/>
      <c r="K64" s="95"/>
      <c r="L64" s="96" t="s">
        <v>804</v>
      </c>
      <c r="M64" s="92">
        <f t="shared" si="7"/>
        <v>0</v>
      </c>
      <c r="N64" s="22">
        <f t="shared" si="6"/>
        <v>0</v>
      </c>
      <c r="O64" s="9" t="str">
        <f t="shared" si="2"/>
        <v>-</v>
      </c>
      <c r="P64" s="337"/>
      <c r="Q64" s="343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9"/>
    </row>
    <row r="65" spans="1:255" ht="60.5" customHeight="1">
      <c r="A65" s="40" t="s">
        <v>1381</v>
      </c>
      <c r="B65" s="98" t="s">
        <v>1396</v>
      </c>
      <c r="C65" s="93" t="s">
        <v>1332</v>
      </c>
      <c r="D65" s="8">
        <v>2</v>
      </c>
      <c r="E65" s="325">
        <v>378</v>
      </c>
      <c r="F65" s="93" t="s">
        <v>1317</v>
      </c>
      <c r="G65" s="17"/>
      <c r="H65" s="94"/>
      <c r="I65" s="18"/>
      <c r="J65" s="90"/>
      <c r="K65" s="95"/>
      <c r="L65" s="96" t="s">
        <v>804</v>
      </c>
      <c r="M65" s="92">
        <f t="shared" si="7"/>
        <v>0</v>
      </c>
      <c r="N65" s="22">
        <f t="shared" si="6"/>
        <v>0</v>
      </c>
      <c r="O65" s="9" t="str">
        <f t="shared" si="2"/>
        <v>-</v>
      </c>
      <c r="P65" s="337"/>
      <c r="Q65" s="343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9"/>
    </row>
    <row r="66" spans="1:255" ht="60.5" customHeight="1">
      <c r="A66" s="40" t="s">
        <v>1381</v>
      </c>
      <c r="B66" s="98" t="s">
        <v>1397</v>
      </c>
      <c r="C66" s="93" t="s">
        <v>1333</v>
      </c>
      <c r="D66" s="8">
        <v>2</v>
      </c>
      <c r="E66" s="325">
        <v>356</v>
      </c>
      <c r="F66" s="93" t="s">
        <v>1334</v>
      </c>
      <c r="G66" s="17"/>
      <c r="H66" s="94"/>
      <c r="I66" s="18"/>
      <c r="J66" s="90"/>
      <c r="K66" s="95"/>
      <c r="L66" s="96" t="s">
        <v>804</v>
      </c>
      <c r="M66" s="92">
        <f t="shared" si="7"/>
        <v>0</v>
      </c>
      <c r="N66" s="22">
        <f t="shared" si="6"/>
        <v>0</v>
      </c>
      <c r="O66" s="9" t="str">
        <f t="shared" si="2"/>
        <v>-</v>
      </c>
      <c r="P66" s="337"/>
      <c r="Q66" s="343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9"/>
    </row>
    <row r="67" spans="1:255" ht="60.5" customHeight="1">
      <c r="A67" s="40" t="s">
        <v>1381</v>
      </c>
      <c r="B67" s="98" t="s">
        <v>1398</v>
      </c>
      <c r="C67" s="93" t="s">
        <v>1335</v>
      </c>
      <c r="D67" s="8">
        <v>2</v>
      </c>
      <c r="E67" s="325">
        <v>584</v>
      </c>
      <c r="F67" s="93" t="s">
        <v>1312</v>
      </c>
      <c r="G67" s="17"/>
      <c r="H67" s="94"/>
      <c r="I67" s="18"/>
      <c r="J67" s="90"/>
      <c r="K67" s="95"/>
      <c r="L67" s="96" t="s">
        <v>804</v>
      </c>
      <c r="M67" s="92">
        <f t="shared" si="7"/>
        <v>0</v>
      </c>
      <c r="N67" s="22">
        <f t="shared" si="6"/>
        <v>0</v>
      </c>
      <c r="O67" s="9" t="str">
        <f t="shared" si="2"/>
        <v>-</v>
      </c>
      <c r="P67" s="337"/>
      <c r="Q67" s="343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9"/>
    </row>
    <row r="68" spans="1:255" ht="60.5" customHeight="1">
      <c r="A68" s="40" t="s">
        <v>1381</v>
      </c>
      <c r="B68" s="98" t="s">
        <v>1399</v>
      </c>
      <c r="C68" s="93" t="s">
        <v>1336</v>
      </c>
      <c r="D68" s="8">
        <v>2</v>
      </c>
      <c r="E68" s="325">
        <v>562</v>
      </c>
      <c r="F68" s="93" t="s">
        <v>1313</v>
      </c>
      <c r="G68" s="17"/>
      <c r="H68" s="94"/>
      <c r="I68" s="18"/>
      <c r="J68" s="90"/>
      <c r="K68" s="95"/>
      <c r="L68" s="96" t="s">
        <v>804</v>
      </c>
      <c r="M68" s="92">
        <f t="shared" si="7"/>
        <v>0</v>
      </c>
      <c r="N68" s="22">
        <f t="shared" si="6"/>
        <v>0</v>
      </c>
      <c r="O68" s="9" t="str">
        <f t="shared" si="2"/>
        <v>-</v>
      </c>
      <c r="P68" s="337"/>
      <c r="Q68" s="343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9"/>
    </row>
    <row r="69" spans="1:255" ht="60.5" customHeight="1">
      <c r="A69" s="40" t="s">
        <v>1381</v>
      </c>
      <c r="B69" s="98" t="s">
        <v>1400</v>
      </c>
      <c r="C69" s="93" t="s">
        <v>1337</v>
      </c>
      <c r="D69" s="8">
        <v>2</v>
      </c>
      <c r="E69" s="325">
        <v>449</v>
      </c>
      <c r="F69" s="93" t="s">
        <v>1314</v>
      </c>
      <c r="G69" s="17"/>
      <c r="H69" s="94"/>
      <c r="I69" s="18"/>
      <c r="J69" s="90"/>
      <c r="K69" s="95"/>
      <c r="L69" s="96" t="s">
        <v>804</v>
      </c>
      <c r="M69" s="92">
        <f t="shared" si="7"/>
        <v>0</v>
      </c>
      <c r="N69" s="22">
        <f t="shared" si="6"/>
        <v>0</v>
      </c>
      <c r="O69" s="9" t="str">
        <f t="shared" si="2"/>
        <v>-</v>
      </c>
      <c r="P69" s="337"/>
      <c r="Q69" s="343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9"/>
    </row>
    <row r="70" spans="1:255" ht="60.5" customHeight="1">
      <c r="A70" s="40" t="s">
        <v>1381</v>
      </c>
      <c r="B70" s="98" t="s">
        <v>1401</v>
      </c>
      <c r="C70" s="93" t="s">
        <v>1338</v>
      </c>
      <c r="D70" s="8">
        <v>2</v>
      </c>
      <c r="E70" s="325">
        <v>432</v>
      </c>
      <c r="F70" s="93" t="s">
        <v>1339</v>
      </c>
      <c r="G70" s="17"/>
      <c r="H70" s="94"/>
      <c r="I70" s="18"/>
      <c r="J70" s="90"/>
      <c r="K70" s="95"/>
      <c r="L70" s="96" t="s">
        <v>804</v>
      </c>
      <c r="M70" s="92">
        <f t="shared" si="7"/>
        <v>0</v>
      </c>
      <c r="N70" s="22">
        <f t="shared" si="6"/>
        <v>0</v>
      </c>
      <c r="O70" s="9" t="str">
        <f t="shared" si="2"/>
        <v>-</v>
      </c>
      <c r="P70" s="337"/>
      <c r="Q70" s="343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9"/>
    </row>
    <row r="71" spans="1:255" ht="60" customHeight="1">
      <c r="A71" s="40" t="s">
        <v>1081</v>
      </c>
      <c r="B71" s="98" t="s">
        <v>1082</v>
      </c>
      <c r="C71" s="93" t="s">
        <v>1083</v>
      </c>
      <c r="D71" s="8">
        <v>8</v>
      </c>
      <c r="E71" s="170">
        <v>968</v>
      </c>
      <c r="F71" s="93" t="s">
        <v>1084</v>
      </c>
      <c r="G71" s="17"/>
      <c r="H71" s="94"/>
      <c r="I71" s="18"/>
      <c r="J71" s="90"/>
      <c r="K71" s="95"/>
      <c r="L71" s="96" t="s">
        <v>804</v>
      </c>
      <c r="M71" s="92">
        <f t="shared" si="7"/>
        <v>0</v>
      </c>
      <c r="N71" s="22">
        <f t="shared" si="6"/>
        <v>0</v>
      </c>
      <c r="O71" s="177" t="str">
        <f t="shared" si="2"/>
        <v>-</v>
      </c>
      <c r="P71" s="337">
        <v>50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9"/>
    </row>
    <row r="72" spans="1:255" ht="60" customHeight="1">
      <c r="A72" s="40" t="s">
        <v>1081</v>
      </c>
      <c r="B72" s="98" t="s">
        <v>1085</v>
      </c>
      <c r="C72" s="93" t="s">
        <v>1086</v>
      </c>
      <c r="D72" s="8">
        <v>6</v>
      </c>
      <c r="E72" s="170">
        <v>737</v>
      </c>
      <c r="F72" s="93" t="s">
        <v>1087</v>
      </c>
      <c r="G72" s="17"/>
      <c r="H72" s="94"/>
      <c r="I72" s="18"/>
      <c r="J72" s="90"/>
      <c r="K72" s="95"/>
      <c r="L72" s="96" t="s">
        <v>804</v>
      </c>
      <c r="M72" s="92">
        <f t="shared" si="7"/>
        <v>0</v>
      </c>
      <c r="N72" s="22">
        <f t="shared" si="6"/>
        <v>0</v>
      </c>
      <c r="O72" s="177" t="str">
        <f t="shared" si="2"/>
        <v>-</v>
      </c>
      <c r="P72" s="337">
        <v>40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9"/>
    </row>
    <row r="73" spans="1:255" ht="60" customHeight="1">
      <c r="A73" s="40" t="s">
        <v>1081</v>
      </c>
      <c r="B73" s="98" t="s">
        <v>1088</v>
      </c>
      <c r="C73" s="93" t="s">
        <v>1089</v>
      </c>
      <c r="D73" s="8">
        <v>6</v>
      </c>
      <c r="E73" s="170">
        <v>803</v>
      </c>
      <c r="F73" s="93" t="s">
        <v>1087</v>
      </c>
      <c r="G73" s="17"/>
      <c r="H73" s="94"/>
      <c r="I73" s="18"/>
      <c r="J73" s="90"/>
      <c r="K73" s="95"/>
      <c r="L73" s="96" t="s">
        <v>804</v>
      </c>
      <c r="M73" s="92">
        <f t="shared" ref="M73:M75" si="11">(G73+H73+I73+K73+J73)</f>
        <v>0</v>
      </c>
      <c r="N73" s="22">
        <f t="shared" ref="N73:N75" si="12">M73*D73</f>
        <v>0</v>
      </c>
      <c r="O73" s="177" t="str">
        <f t="shared" si="2"/>
        <v>-</v>
      </c>
      <c r="P73" s="337">
        <v>40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8"/>
      <c r="IU73" s="29"/>
    </row>
    <row r="74" spans="1:255" ht="60" customHeight="1">
      <c r="A74" s="151" t="s">
        <v>1090</v>
      </c>
      <c r="B74" s="152" t="s">
        <v>1091</v>
      </c>
      <c r="C74" s="153" t="s">
        <v>1092</v>
      </c>
      <c r="D74" s="8">
        <v>8</v>
      </c>
      <c r="E74" s="170">
        <v>1320</v>
      </c>
      <c r="F74" s="93" t="s">
        <v>1093</v>
      </c>
      <c r="G74" s="17"/>
      <c r="H74" s="94"/>
      <c r="I74" s="18"/>
      <c r="J74" s="90"/>
      <c r="K74" s="95"/>
      <c r="L74" s="96" t="s">
        <v>804</v>
      </c>
      <c r="M74" s="92">
        <f t="shared" si="11"/>
        <v>0</v>
      </c>
      <c r="N74" s="22">
        <f t="shared" si="12"/>
        <v>0</v>
      </c>
      <c r="O74" s="177" t="str">
        <f t="shared" si="2"/>
        <v>-</v>
      </c>
      <c r="P74" s="337">
        <v>40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8"/>
      <c r="IU74" s="29"/>
    </row>
    <row r="75" spans="1:255" ht="60" customHeight="1">
      <c r="A75" s="154" t="s">
        <v>1115</v>
      </c>
      <c r="B75" s="154" t="s">
        <v>1116</v>
      </c>
      <c r="C75" s="154" t="s">
        <v>1095</v>
      </c>
      <c r="D75" s="8">
        <v>2</v>
      </c>
      <c r="E75" s="172">
        <v>461</v>
      </c>
      <c r="F75" s="93" t="s">
        <v>1119</v>
      </c>
      <c r="G75" s="17"/>
      <c r="H75" s="94"/>
      <c r="I75" s="18"/>
      <c r="J75" s="90"/>
      <c r="K75" s="95"/>
      <c r="L75" s="96" t="s">
        <v>804</v>
      </c>
      <c r="M75" s="92">
        <f t="shared" si="11"/>
        <v>0</v>
      </c>
      <c r="N75" s="22">
        <f t="shared" si="12"/>
        <v>0</v>
      </c>
      <c r="O75" s="177" t="str">
        <f t="shared" si="2"/>
        <v>-</v>
      </c>
      <c r="P75" s="337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9"/>
    </row>
    <row r="76" spans="1:255" ht="60" customHeight="1">
      <c r="A76" s="155" t="s">
        <v>1115</v>
      </c>
      <c r="B76" s="155" t="s">
        <v>1117</v>
      </c>
      <c r="C76" s="155" t="s">
        <v>1096</v>
      </c>
      <c r="D76" s="8">
        <v>2</v>
      </c>
      <c r="E76" s="172">
        <v>453</v>
      </c>
      <c r="F76" s="93" t="s">
        <v>1120</v>
      </c>
      <c r="G76" s="17"/>
      <c r="H76" s="94"/>
      <c r="I76" s="18"/>
      <c r="J76" s="90"/>
      <c r="K76" s="95"/>
      <c r="L76" s="96" t="s">
        <v>804</v>
      </c>
      <c r="M76" s="92">
        <f t="shared" si="7"/>
        <v>0</v>
      </c>
      <c r="N76" s="22">
        <f t="shared" si="6"/>
        <v>0</v>
      </c>
      <c r="O76" s="177" t="str">
        <f t="shared" si="2"/>
        <v>-</v>
      </c>
      <c r="P76" s="337">
        <v>40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9"/>
    </row>
    <row r="77" spans="1:255" ht="60" customHeight="1">
      <c r="A77" s="156" t="s">
        <v>1115</v>
      </c>
      <c r="B77" s="154" t="s">
        <v>1118</v>
      </c>
      <c r="C77" s="154" t="s">
        <v>1097</v>
      </c>
      <c r="D77" s="8">
        <v>2</v>
      </c>
      <c r="E77" s="172">
        <v>407</v>
      </c>
      <c r="F77" s="93" t="s">
        <v>1121</v>
      </c>
      <c r="G77" s="17"/>
      <c r="H77" s="94"/>
      <c r="I77" s="18"/>
      <c r="J77" s="90"/>
      <c r="K77" s="95"/>
      <c r="L77" s="96" t="s">
        <v>804</v>
      </c>
      <c r="M77" s="92">
        <f t="shared" si="7"/>
        <v>0</v>
      </c>
      <c r="N77" s="22">
        <f t="shared" si="6"/>
        <v>0</v>
      </c>
      <c r="O77" s="177" t="str">
        <f t="shared" si="2"/>
        <v>-</v>
      </c>
      <c r="P77" s="337">
        <v>40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9"/>
    </row>
    <row r="78" spans="1:255" ht="32" customHeight="1">
      <c r="A78" s="56" t="s">
        <v>936</v>
      </c>
      <c r="B78" s="21"/>
      <c r="C78" s="99"/>
      <c r="D78" s="21"/>
      <c r="E78" s="348"/>
      <c r="F78" s="75"/>
      <c r="G78" s="349">
        <f>SUMPRODUCT(D6:D77,G6:G77)</f>
        <v>0</v>
      </c>
      <c r="H78" s="350">
        <f>SUMPRODUCT(D15:D77,H15:H77)</f>
        <v>0</v>
      </c>
      <c r="I78" s="100">
        <f>SUMPRODUCT(D6:D77,I6:I77)</f>
        <v>0</v>
      </c>
      <c r="J78" s="101">
        <f>SUMPRODUCT(D6:D77,J6:J77)</f>
        <v>0</v>
      </c>
      <c r="K78" s="351">
        <f>SUMPRODUCT(D14:D76,K14:K76)</f>
        <v>0</v>
      </c>
      <c r="L78" s="76"/>
      <c r="M78" s="92">
        <f>SUM(M6:M77)</f>
        <v>0</v>
      </c>
      <c r="N78" s="22">
        <f>SUM(N6:N77)</f>
        <v>0</v>
      </c>
      <c r="O78" s="352"/>
      <c r="P78" s="335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9"/>
    </row>
    <row r="79" spans="1:255" ht="25" customHeight="1">
      <c r="A79" s="102"/>
      <c r="B79" s="103"/>
      <c r="C79" s="103"/>
      <c r="D79" s="103"/>
      <c r="E79" s="173"/>
      <c r="F79" s="104"/>
      <c r="G79" s="103"/>
      <c r="H79" s="103"/>
      <c r="I79" s="105"/>
      <c r="J79" s="105"/>
      <c r="K79" s="105"/>
      <c r="L79" s="106"/>
      <c r="M79" s="107" t="s">
        <v>2</v>
      </c>
      <c r="N79" s="108"/>
      <c r="O79" s="178">
        <f>SUM(O6:O77)</f>
        <v>0</v>
      </c>
      <c r="P79" s="338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70"/>
    </row>
  </sheetData>
  <mergeCells count="2">
    <mergeCell ref="F1:L1"/>
    <mergeCell ref="A1:E1"/>
  </mergeCells>
  <phoneticPr fontId="27" type="noConversion"/>
  <pageMargins left="0.5" right="0.5" top="0.75" bottom="0.75" header="0.27777800000000002" footer="0.27777800000000002"/>
  <pageSetup orientation="portrait"/>
  <headerFooter>
    <oddFooter>&amp;L&amp;"Helvetica,Regular"&amp;11&amp;K000000	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showGridLines="0" workbookViewId="0">
      <selection activeCell="G20" sqref="G20"/>
    </sheetView>
  </sheetViews>
  <sheetFormatPr baseColWidth="10" defaultColWidth="16.33203125" defaultRowHeight="12" customHeight="1"/>
  <cols>
    <col min="1" max="1" width="16.33203125" style="23" customWidth="1"/>
    <col min="2" max="2" width="23.6640625" style="23" customWidth="1"/>
    <col min="3" max="3" width="16.33203125" style="23" customWidth="1"/>
    <col min="4" max="4" width="6.1640625" style="23" customWidth="1"/>
    <col min="5" max="8" width="16.33203125" style="23" customWidth="1"/>
    <col min="9" max="16384" width="16.33203125" style="23"/>
  </cols>
  <sheetData>
    <row r="1" spans="1:7" ht="14.25" customHeight="1">
      <c r="A1" s="109"/>
      <c r="B1" s="110"/>
      <c r="C1" s="110"/>
      <c r="D1" s="110"/>
      <c r="E1" s="110"/>
      <c r="F1" s="110"/>
      <c r="G1" s="111"/>
    </row>
    <row r="2" spans="1:7" ht="14" customHeight="1">
      <c r="A2" s="142" t="s">
        <v>1098</v>
      </c>
      <c r="B2" s="28"/>
      <c r="C2" s="28"/>
      <c r="D2" s="28"/>
      <c r="E2" s="28"/>
      <c r="F2" s="28"/>
      <c r="G2" s="112"/>
    </row>
    <row r="3" spans="1:7" ht="14" customHeight="1">
      <c r="A3" s="113"/>
      <c r="B3" s="28"/>
      <c r="C3" s="28"/>
      <c r="D3" s="28"/>
      <c r="E3" s="28"/>
      <c r="F3" s="28"/>
      <c r="G3" s="112"/>
    </row>
    <row r="4" spans="1:7" ht="15" customHeight="1" thickBot="1">
      <c r="A4" s="113"/>
      <c r="B4" s="28"/>
      <c r="C4" s="28"/>
      <c r="D4" s="28"/>
      <c r="E4" s="114" t="s">
        <v>1099</v>
      </c>
      <c r="F4" s="115"/>
      <c r="G4" s="116"/>
    </row>
    <row r="5" spans="1:7" ht="50" customHeight="1" thickBot="1">
      <c r="A5" s="113"/>
      <c r="B5" s="28"/>
      <c r="C5" s="28"/>
      <c r="D5" s="117"/>
      <c r="E5" s="118"/>
      <c r="F5" s="119"/>
      <c r="G5" s="120"/>
    </row>
    <row r="6" spans="1:7" ht="16.25" customHeight="1" thickBot="1">
      <c r="A6" s="113"/>
      <c r="B6" s="28"/>
      <c r="C6" s="28"/>
      <c r="D6" s="28"/>
      <c r="E6" s="121" t="s">
        <v>1100</v>
      </c>
      <c r="F6" s="122"/>
      <c r="G6" s="123"/>
    </row>
    <row r="7" spans="1:7" ht="15" customHeight="1">
      <c r="A7" s="113"/>
      <c r="B7" s="28"/>
      <c r="C7" s="28"/>
      <c r="D7" s="117"/>
      <c r="E7" s="376"/>
      <c r="F7" s="124"/>
      <c r="G7" s="125"/>
    </row>
    <row r="8" spans="1:7" ht="14" customHeight="1">
      <c r="A8" s="113"/>
      <c r="B8" s="28"/>
      <c r="C8" s="28"/>
      <c r="D8" s="117"/>
      <c r="E8" s="377"/>
      <c r="F8" s="126"/>
      <c r="G8" s="127"/>
    </row>
    <row r="9" spans="1:7" ht="14" customHeight="1">
      <c r="A9" s="113"/>
      <c r="B9" s="28"/>
      <c r="C9" s="28"/>
      <c r="D9" s="117"/>
      <c r="E9" s="377"/>
      <c r="F9" s="126"/>
      <c r="G9" s="127"/>
    </row>
    <row r="10" spans="1:7" ht="15" customHeight="1" thickBot="1">
      <c r="A10" s="113"/>
      <c r="B10" s="28"/>
      <c r="C10" s="28"/>
      <c r="D10" s="117"/>
      <c r="E10" s="378"/>
      <c r="F10" s="128"/>
      <c r="G10" s="129"/>
    </row>
    <row r="11" spans="1:7" ht="15" customHeight="1">
      <c r="A11" s="113"/>
      <c r="B11" s="28"/>
      <c r="C11" s="28"/>
      <c r="D11" s="28"/>
      <c r="E11" s="130"/>
      <c r="F11" s="130"/>
      <c r="G11" s="131"/>
    </row>
    <row r="12" spans="1:7" ht="14" customHeight="1">
      <c r="A12" s="113"/>
      <c r="B12" s="28"/>
      <c r="C12" s="28"/>
      <c r="D12" s="28"/>
      <c r="E12" s="28"/>
      <c r="F12" s="28"/>
      <c r="G12" s="112"/>
    </row>
    <row r="13" spans="1:7" ht="14" customHeight="1">
      <c r="A13" s="113"/>
      <c r="B13" s="28"/>
      <c r="C13" s="28"/>
      <c r="D13" s="28"/>
      <c r="E13" s="28"/>
      <c r="F13" s="28"/>
      <c r="G13" s="112"/>
    </row>
    <row r="14" spans="1:7" ht="14" customHeight="1">
      <c r="A14" s="113"/>
      <c r="B14" s="28"/>
      <c r="C14" s="28"/>
      <c r="D14" s="28"/>
      <c r="E14" s="28"/>
      <c r="F14" s="28"/>
      <c r="G14" s="112"/>
    </row>
    <row r="15" spans="1:7" ht="14.75" customHeight="1">
      <c r="A15" s="113"/>
      <c r="B15" s="28"/>
      <c r="C15" s="132"/>
      <c r="D15" s="132"/>
      <c r="E15" s="133" t="s">
        <v>1101</v>
      </c>
      <c r="F15" s="133" t="s">
        <v>1102</v>
      </c>
      <c r="G15" s="134" t="s">
        <v>1103</v>
      </c>
    </row>
    <row r="16" spans="1:7" ht="30" customHeight="1">
      <c r="A16" s="113"/>
      <c r="B16" s="135"/>
      <c r="C16" s="158" t="s">
        <v>1104</v>
      </c>
      <c r="D16" s="159"/>
      <c r="E16" s="160">
        <f>'Cheeta Holds '!T424</f>
        <v>0</v>
      </c>
      <c r="F16" s="160">
        <f>'Cheeta Holds '!S424</f>
        <v>0</v>
      </c>
      <c r="G16" s="161">
        <f>'Cheeta Holds '!U425</f>
        <v>0</v>
      </c>
    </row>
    <row r="17" spans="1:7" ht="30" customHeight="1">
      <c r="A17" s="113"/>
      <c r="B17" s="135"/>
      <c r="C17" s="379" t="s">
        <v>1105</v>
      </c>
      <c r="D17" s="380"/>
      <c r="E17" s="160"/>
      <c r="F17" s="162">
        <v>0</v>
      </c>
      <c r="G17" s="161"/>
    </row>
    <row r="18" spans="1:7" ht="30" customHeight="1">
      <c r="A18" s="113"/>
      <c r="B18" s="135"/>
      <c r="C18" s="158" t="s">
        <v>740</v>
      </c>
      <c r="D18" s="159"/>
      <c r="E18" s="160">
        <f>'Fiberglass volumes'!R165</f>
        <v>0</v>
      </c>
      <c r="F18" s="160">
        <f>'Fiberglass volumes'!Q165</f>
        <v>0</v>
      </c>
      <c r="G18" s="161">
        <f>'Fiberglass volumes'!S166</f>
        <v>0</v>
      </c>
    </row>
    <row r="19" spans="1:7" ht="30" customHeight="1">
      <c r="A19" s="113"/>
      <c r="B19" s="135"/>
      <c r="C19" s="158" t="s">
        <v>1094</v>
      </c>
      <c r="D19" s="159"/>
      <c r="E19" s="160">
        <f>'Wooden volumes &amp; Wooden holds'!N78</f>
        <v>0</v>
      </c>
      <c r="F19" s="160">
        <f>'Wooden volumes &amp; Wooden holds'!M78</f>
        <v>0</v>
      </c>
      <c r="G19" s="161">
        <f>'Wooden volumes &amp; Wooden holds'!O79</f>
        <v>0</v>
      </c>
    </row>
    <row r="20" spans="1:7" ht="30" customHeight="1">
      <c r="A20" s="113"/>
      <c r="B20" s="135"/>
      <c r="C20" s="158" t="s">
        <v>1106</v>
      </c>
      <c r="D20" s="159"/>
      <c r="E20" s="159"/>
      <c r="F20" s="159"/>
      <c r="G20" s="161">
        <f>SUM(G16+G18+G19)</f>
        <v>0</v>
      </c>
    </row>
    <row r="21" spans="1:7" ht="15" customHeight="1" thickBot="1">
      <c r="A21" s="113"/>
      <c r="B21" s="135"/>
      <c r="C21" s="163" t="s">
        <v>1107</v>
      </c>
      <c r="D21" s="164"/>
      <c r="E21" s="164"/>
      <c r="F21" s="164"/>
      <c r="G21" s="165">
        <v>0</v>
      </c>
    </row>
    <row r="22" spans="1:7" ht="30" customHeight="1" thickBot="1">
      <c r="A22" s="113"/>
      <c r="B22" s="117"/>
      <c r="C22" s="166" t="s">
        <v>1106</v>
      </c>
      <c r="D22" s="157"/>
      <c r="E22" s="157"/>
      <c r="F22" s="157"/>
      <c r="G22" s="167">
        <f>G20+G21</f>
        <v>0</v>
      </c>
    </row>
    <row r="23" spans="1:7" ht="30" customHeight="1" thickBot="1">
      <c r="A23" s="113"/>
      <c r="B23" s="117"/>
      <c r="C23" s="166" t="s">
        <v>1108</v>
      </c>
      <c r="D23" s="168">
        <v>7.6999999999999999E-2</v>
      </c>
      <c r="E23" s="157"/>
      <c r="F23" s="157"/>
      <c r="G23" s="167">
        <f>G22*D23</f>
        <v>0</v>
      </c>
    </row>
    <row r="24" spans="1:7" ht="16.25" customHeight="1" thickBot="1">
      <c r="A24" s="113"/>
      <c r="B24" s="117"/>
      <c r="C24" s="166" t="s">
        <v>1109</v>
      </c>
      <c r="D24" s="157"/>
      <c r="E24" s="157"/>
      <c r="F24" s="157"/>
      <c r="G24" s="167">
        <f>G22+G23</f>
        <v>0</v>
      </c>
    </row>
    <row r="25" spans="1:7" ht="15" customHeight="1">
      <c r="A25" s="113"/>
      <c r="B25" s="28"/>
      <c r="C25" s="130"/>
      <c r="D25" s="130"/>
      <c r="E25" s="130"/>
      <c r="F25" s="130"/>
      <c r="G25" s="131"/>
    </row>
    <row r="26" spans="1:7" ht="14" customHeight="1">
      <c r="A26" s="113"/>
      <c r="B26" s="28"/>
      <c r="C26" s="28"/>
      <c r="D26" s="28"/>
      <c r="E26" s="28"/>
      <c r="F26" s="28"/>
      <c r="G26" s="112"/>
    </row>
    <row r="27" spans="1:7" ht="14" customHeight="1">
      <c r="A27" s="136"/>
      <c r="B27" s="137"/>
      <c r="C27" s="28"/>
      <c r="D27" s="28"/>
      <c r="E27" s="28"/>
      <c r="F27" s="28"/>
      <c r="G27" s="112"/>
    </row>
    <row r="28" spans="1:7" ht="26" customHeight="1">
      <c r="A28" s="136"/>
      <c r="B28" s="137"/>
      <c r="C28" s="28"/>
      <c r="D28" s="28"/>
      <c r="E28" s="28"/>
      <c r="F28" s="28"/>
      <c r="G28" s="112"/>
    </row>
    <row r="29" spans="1:7" ht="14" customHeight="1">
      <c r="A29" s="113"/>
      <c r="B29" s="28"/>
      <c r="C29" s="28"/>
      <c r="D29" s="28"/>
      <c r="E29" s="28"/>
      <c r="F29" s="28"/>
      <c r="G29" s="112"/>
    </row>
    <row r="30" spans="1:7" ht="14" customHeight="1">
      <c r="A30" s="136"/>
      <c r="B30" s="137"/>
      <c r="C30" s="28"/>
      <c r="D30" s="28"/>
      <c r="E30" s="28"/>
      <c r="F30" s="28"/>
      <c r="G30" s="112"/>
    </row>
    <row r="31" spans="1:7" ht="14" customHeight="1">
      <c r="A31" s="136"/>
      <c r="B31" s="137"/>
      <c r="C31" s="28"/>
      <c r="D31" s="28"/>
      <c r="E31" s="28"/>
      <c r="F31" s="28"/>
      <c r="G31" s="112"/>
    </row>
    <row r="32" spans="1:7" ht="14" customHeight="1">
      <c r="A32" s="113"/>
      <c r="B32" s="28"/>
      <c r="C32" s="28"/>
      <c r="D32" s="28"/>
      <c r="E32" s="28"/>
      <c r="F32" s="28"/>
      <c r="G32" s="112"/>
    </row>
    <row r="33" spans="1:7" ht="26" customHeight="1">
      <c r="A33" s="136"/>
      <c r="B33" s="28"/>
      <c r="C33" s="28"/>
      <c r="D33" s="28"/>
      <c r="E33" s="28"/>
      <c r="F33" s="28"/>
      <c r="G33" s="112"/>
    </row>
    <row r="34" spans="1:7" ht="26" customHeight="1">
      <c r="A34" s="136"/>
      <c r="B34" s="28"/>
      <c r="C34" s="28"/>
      <c r="D34" s="28"/>
      <c r="E34" s="28"/>
      <c r="F34" s="28"/>
      <c r="G34" s="112"/>
    </row>
    <row r="35" spans="1:7" ht="14" customHeight="1">
      <c r="A35" s="113"/>
      <c r="B35" s="28"/>
      <c r="C35" s="28"/>
      <c r="D35" s="28"/>
      <c r="E35" s="28"/>
      <c r="F35" s="28"/>
      <c r="G35" s="112"/>
    </row>
    <row r="36" spans="1:7" ht="14" customHeight="1">
      <c r="A36" s="136"/>
      <c r="B36" s="28"/>
      <c r="C36" s="28"/>
      <c r="D36" s="28"/>
      <c r="E36" s="28"/>
      <c r="F36" s="28"/>
      <c r="G36" s="112"/>
    </row>
    <row r="37" spans="1:7" ht="14" customHeight="1">
      <c r="A37" s="136"/>
      <c r="B37" s="28"/>
      <c r="C37" s="28"/>
      <c r="D37" s="28"/>
      <c r="E37" s="28"/>
      <c r="F37" s="28"/>
      <c r="G37" s="112"/>
    </row>
    <row r="38" spans="1:7" ht="26" customHeight="1">
      <c r="A38" s="136"/>
      <c r="B38" s="28"/>
      <c r="C38" s="28"/>
      <c r="D38" s="28"/>
      <c r="E38" s="28"/>
      <c r="F38" s="28"/>
      <c r="G38" s="112"/>
    </row>
    <row r="39" spans="1:7" ht="14" customHeight="1">
      <c r="A39" s="136"/>
      <c r="B39" s="28"/>
      <c r="C39" s="28"/>
      <c r="D39" s="28"/>
      <c r="E39" s="28"/>
      <c r="F39" s="28"/>
      <c r="G39" s="112"/>
    </row>
    <row r="40" spans="1:7" ht="14" customHeight="1">
      <c r="A40" s="113"/>
      <c r="B40" s="28"/>
      <c r="C40" s="28"/>
      <c r="D40" s="28"/>
      <c r="E40" s="28"/>
      <c r="F40" s="28"/>
      <c r="G40" s="112"/>
    </row>
    <row r="41" spans="1:7" ht="14" customHeight="1">
      <c r="A41" s="136"/>
      <c r="B41" s="137"/>
      <c r="C41" s="28"/>
      <c r="D41" s="28"/>
      <c r="E41" s="28"/>
      <c r="F41" s="28"/>
      <c r="G41" s="112"/>
    </row>
    <row r="42" spans="1:7" ht="14" customHeight="1">
      <c r="A42" s="136"/>
      <c r="B42" s="137"/>
      <c r="C42" s="28"/>
      <c r="D42" s="28"/>
      <c r="E42" s="28"/>
      <c r="F42" s="28"/>
      <c r="G42" s="112"/>
    </row>
    <row r="43" spans="1:7" ht="14" customHeight="1">
      <c r="A43" s="136"/>
      <c r="B43" s="28"/>
      <c r="C43" s="28"/>
      <c r="D43" s="28"/>
      <c r="E43" s="28"/>
      <c r="F43" s="28"/>
      <c r="G43" s="112"/>
    </row>
    <row r="44" spans="1:7" ht="14" customHeight="1">
      <c r="A44" s="138"/>
      <c r="B44" s="69"/>
      <c r="C44" s="69"/>
      <c r="D44" s="69"/>
      <c r="E44" s="69"/>
      <c r="F44" s="69"/>
      <c r="G44" s="139"/>
    </row>
  </sheetData>
  <mergeCells count="2">
    <mergeCell ref="E7:E10"/>
    <mergeCell ref="C17:D17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Cheeta Holds </vt:lpstr>
      <vt:lpstr>Fiberglass volumes</vt:lpstr>
      <vt:lpstr>Wooden volumes &amp; Wooden holds</vt:lpstr>
      <vt:lpstr>Summary of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2021-02-20T11:11:30Z</dcterms:created>
  <dcterms:modified xsi:type="dcterms:W3CDTF">2023-07-06T11:56:42Z</dcterms:modified>
</cp:coreProperties>
</file>